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420" windowHeight="11640" tabRatio="7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 l="1"/>
  <c r="E1063" i="8" s="1"/>
  <c r="H1031" i="8"/>
  <c r="E1031" i="8" s="1"/>
  <c r="H759" i="8"/>
  <c r="E759" i="8" s="1"/>
  <c r="H1076" i="8"/>
  <c r="E1076" i="8" s="1"/>
  <c r="H652" i="8"/>
  <c r="E652" i="8" s="1"/>
  <c r="H36" i="8"/>
  <c r="E36" i="8" s="1"/>
  <c r="H12" i="8"/>
  <c r="E12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<sst xmlns="http://schemas.openxmlformats.org/spreadsheetml/2006/main" count="1444" uniqueCount="1319">
  <si>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</si>
  <si>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</si>
  <si>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</si>
  <si>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</si>
  <si>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</si>
  <si>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</si>
  <si>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</si>
  <si>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</si>
  <si>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</si>
  <si>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</si>
  <si>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</si>
  <si>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</si>
  <si>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</si>
  <si>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</si>
  <si>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</si>
  <si>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</si>
  <si>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</si>
  <si>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</si>
  <si>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</si>
  <si>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</si>
  <si>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</si>
  <si>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</si>
  <si>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</si>
  <si>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</si>
  <si>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</si>
  <si>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</si>
  <si>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</si>
  <si>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</si>
  <si>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</si>
  <si>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</si>
  <si>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</si>
  <si>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</si>
  <si>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</si>
  <si>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</si>
  <si>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</si>
  <si>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</si>
  <si>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</si>
  <si>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</si>
  <si>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</si>
  <si>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</si>
  <si>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</si>
  <si>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</si>
  <si>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</si>
  <si>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</si>
  <si>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</si>
  <si>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</si>
  <si>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</si>
  <si>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</si>
  <si>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</si>
  <si>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</si>
  <si>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</si>
  <si>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</si>
  <si>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</si>
  <si>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</si>
  <si>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</si>
  <si>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</si>
  <si>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</si>
  <si>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</si>
  <si>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</si>
  <si>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</si>
  <si>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</si>
  <si>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</si>
  <si>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</si>
  <si>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</si>
  <si>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</si>
  <si>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</si>
  <si>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</si>
  <si>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</si>
  <si>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</si>
  <si>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</si>
  <si>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</si>
  <si>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</si>
  <si>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</si>
  <si>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</si>
  <si>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</si>
  <si>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</si>
  <si>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</si>
  <si>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</si>
  <si>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</si>
  <si>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</si>
  <si>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</si>
  <si>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</si>
  <si>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</si>
  <si>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</si>
  <si>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</si>
  <si>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</si>
  <si>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</si>
  <si>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</si>
  <si>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</si>
  <si>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</si>
  <si>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</si>
  <si>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</si>
  <si>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</si>
  <si>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</si>
  <si>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</si>
  <si>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</si>
  <si>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</si>
  <si>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</si>
  <si>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</si>
  <si>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</si>
  <si>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</si>
  <si>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</si>
  <si>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</si>
  <si>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</si>
  <si>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</si>
  <si>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</si>
  <si>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</si>
  <si>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</si>
  <si>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</si>
  <si>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</si>
  <si>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</si>
  <si>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</si>
  <si>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</si>
  <si>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</si>
  <si>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</si>
  <si>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</si>
  <si>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</si>
  <si>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</si>
  <si>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</si>
  <si>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</si>
  <si>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</si>
  <si>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</si>
  <si>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</si>
  <si>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</si>
  <si>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</si>
  <si>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</si>
  <si>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</si>
  <si>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</si>
  <si>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</si>
  <si>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</si>
  <si>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</si>
  <si>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</si>
  <si>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</si>
  <si>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</si>
  <si>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</si>
  <si>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</si>
  <si>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</si>
  <si>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</si>
  <si>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</si>
  <si>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</si>
  <si>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</si>
  <si>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</si>
  <si>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</si>
  <si>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</si>
  <si>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</si>
  <si>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</si>
  <si>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</si>
  <si>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</si>
  <si>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</si>
  <si>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</si>
  <si>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</si>
  <si>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</si>
  <si>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</si>
  <si>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</si>
  <si>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</si>
  <si>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</si>
  <si>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</si>
  <si>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</si>
  <si>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</si>
  <si>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</si>
  <si>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</si>
  <si>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</si>
  <si>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</si>
  <si>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</si>
  <si>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</si>
  <si>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</si>
  <si>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</si>
  <si>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</si>
  <si>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</si>
  <si>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</si>
  <si>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</si>
  <si>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</si>
  <si>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</si>
  <si>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</si>
  <si>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</si>
  <si>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</si>
  <si>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</si>
  <si>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</si>
  <si>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</si>
  <si>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</si>
  <si>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</si>
  <si>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</si>
  <si>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</si>
  <si>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</si>
  <si>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</si>
  <si>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</si>
  <si>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</si>
  <si>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</si>
  <si>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</si>
  <si>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</si>
  <si>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</si>
  <si>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</si>
  <si>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</si>
  <si>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</si>
  <si>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</si>
  <si>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</si>
  <si>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</si>
  <si>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</si>
  <si>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</si>
  <si>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</si>
  <si>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</si>
  <si>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</si>
  <si>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</si>
  <si>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</si>
  <si>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</si>
  <si>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</si>
  <si>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</si>
  <si>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</si>
  <si>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</si>
  <si>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</si>
  <si>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</si>
  <si>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</si>
  <si>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</si>
  <si>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</si>
  <si>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</si>
  <si>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</si>
  <si>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</si>
  <si>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</si>
  <si>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</si>
  <si>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</si>
  <si>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</si>
  <si>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</si>
  <si>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</si>
  <si>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</si>
  <si>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</si>
  <si>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</si>
  <si>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</si>
  <si>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</si>
  <si>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</si>
  <si>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</si>
  <si>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</si>
  <si>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</si>
  <si>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</si>
  <si>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</si>
  <si>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</si>
  <si>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</si>
  <si>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</si>
  <si>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</si>
  <si>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</si>
  <si>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</si>
  <si>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</si>
  <si>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</si>
  <si>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</si>
  <si>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</si>
  <si>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</si>
  <si>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</si>
  <si>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</si>
  <si>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</si>
  <si>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</si>
  <si>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</si>
  <si>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</si>
  <si>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</si>
  <si>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</si>
  <si>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</si>
  <si>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</si>
  <si>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</si>
  <si>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</si>
  <si>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</si>
  <si>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</si>
  <si>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</si>
  <si>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</si>
  <si>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</si>
  <si>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</si>
  <si>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</si>
  <si>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</si>
  <si>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</si>
  <si>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</si>
  <si>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</si>
  <si>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</si>
  <si>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</si>
  <si>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</si>
  <si>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</si>
  <si>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</si>
  <si>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</si>
  <si>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</si>
  <si>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</si>
  <si>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</si>
  <si>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</si>
  <si>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</si>
  <si>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</si>
  <si>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</si>
  <si>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</si>
  <si>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</si>
  <si>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</si>
  <si>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</si>
  <si>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</si>
  <si>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</si>
  <si>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</si>
  <si>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</si>
  <si>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</si>
  <si>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</si>
  <si>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</si>
  <si>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</si>
  <si>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</si>
  <si>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</si>
  <si>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</si>
  <si>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</si>
  <si>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</si>
  <si>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</si>
  <si>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</si>
  <si>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</si>
  <si>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</si>
  <si>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</si>
  <si>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</si>
  <si>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</si>
  <si>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</si>
  <si>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</si>
  <si>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</si>
  <si>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</si>
  <si>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</si>
  <si>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</si>
  <si>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</si>
  <si>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</si>
  <si>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</si>
  <si>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</si>
  <si>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</si>
  <si>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</si>
  <si>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</si>
  <si>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</si>
  <si>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</si>
  <si>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</si>
  <si>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</si>
  <si>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</si>
  <si>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</si>
  <si>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</si>
  <si>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</si>
  <si>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</si>
  <si>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</si>
  <si>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</si>
  <si>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</si>
  <si>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</si>
  <si>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</si>
  <si>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</si>
  <si>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</si>
  <si>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</si>
  <si>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</si>
  <si>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</si>
  <si>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</si>
  <si>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</si>
  <si>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</si>
  <si>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</si>
  <si>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</si>
  <si>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</si>
  <si>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</si>
  <si>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</si>
  <si>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</si>
  <si>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</si>
  <si>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</si>
  <si>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</si>
  <si>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</si>
  <si>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</si>
  <si>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</si>
  <si>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</si>
  <si>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</si>
  <si>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</si>
  <si>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</si>
  <si>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</si>
  <si>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</si>
  <si>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</si>
  <si>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</si>
  <si>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</si>
  <si>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</si>
  <si>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</si>
  <si>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</si>
  <si>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</si>
  <si>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</si>
  <si>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</si>
  <si>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</si>
  <si>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</si>
  <si>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</si>
  <si>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</si>
  <si>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</si>
  <si>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</si>
  <si>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</si>
  <si>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</si>
  <si>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</si>
  <si>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</si>
  <si>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</si>
  <si>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</si>
  <si>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</si>
  <si>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</si>
  <si>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</si>
  <si>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</si>
  <si>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</si>
  <si>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</si>
  <si>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</si>
  <si>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</si>
  <si>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</si>
  <si>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</si>
  <si>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</si>
  <si>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</si>
  <si>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</si>
  <si>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</si>
  <si>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</si>
  <si>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</si>
  <si>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</si>
  <si>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</si>
  <si>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</si>
  <si>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</si>
  <si>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</si>
  <si>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</si>
  <si>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</si>
  <si>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</si>
  <si>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</si>
  <si>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</si>
  <si>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</si>
  <si>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</si>
  <si>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</si>
  <si>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</si>
  <si>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</si>
  <si>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</si>
  <si>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</si>
  <si>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</si>
  <si>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</si>
  <si>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</si>
  <si>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</si>
  <si>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</si>
  <si>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</si>
  <si>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</si>
  <si>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</si>
  <si>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</si>
  <si>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</si>
  <si>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</si>
  <si>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</si>
  <si>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</si>
  <si>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</si>
  <si>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</si>
  <si>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</si>
  <si>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</si>
  <si>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</si>
  <si>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</si>
  <si>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</si>
  <si>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</si>
  <si>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</si>
  <si>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</si>
  <si>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</si>
  <si>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</si>
  <si>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</si>
  <si>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</si>
  <si>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</si>
  <si>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</si>
  <si>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</si>
  <si>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</si>
  <si>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</si>
  <si>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</si>
  <si>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</si>
  <si>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</si>
  <si>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</si>
  <si>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</si>
  <si>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</si>
  <si>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</si>
  <si>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</si>
  <si>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</si>
  <si>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</si>
  <si>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</si>
  <si>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</si>
  <si>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</si>
  <si>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</si>
  <si>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</si>
  <si>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</si>
  <si>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</si>
  <si>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</si>
  <si>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</si>
  <si>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</si>
  <si>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</si>
  <si>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</si>
  <si>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</si>
  <si>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</si>
  <si>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</si>
  <si>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</si>
  <si>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</si>
  <si>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</si>
  <si>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</si>
  <si>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</si>
  <si>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</si>
  <si>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</si>
  <si>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</si>
  <si>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</si>
  <si>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</si>
  <si>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</si>
  <si>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</si>
  <si>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</si>
  <si>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</si>
  <si>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</si>
  <si>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</si>
  <si>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</si>
  <si>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</si>
  <si>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</si>
  <si>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</si>
  <si>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</si>
  <si>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</si>
  <si>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</si>
  <si>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</si>
  <si>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</si>
  <si>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</si>
  <si>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</si>
  <si>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</si>
  <si>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</si>
  <si>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</si>
  <si>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</si>
  <si>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</si>
  <si>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</si>
  <si>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</si>
  <si>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</si>
  <si>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</si>
  <si>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</si>
  <si>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</si>
  <si>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</si>
  <si>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</si>
  <si>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</si>
  <si>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</si>
  <si>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</si>
  <si>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</si>
  <si>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</si>
  <si>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</si>
  <si>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</si>
  <si>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</si>
  <si>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</si>
  <si>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</si>
  <si>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</si>
  <si>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</si>
  <si>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</si>
  <si>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</si>
  <si>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</si>
  <si>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</si>
  <si>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</si>
  <si>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</si>
  <si>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</si>
  <si>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</si>
  <si>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</si>
  <si>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</si>
  <si>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</si>
  <si>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</si>
  <si>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</si>
  <si>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</si>
  <si>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</si>
  <si>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</si>
  <si>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</si>
  <si>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</si>
  <si>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</si>
  <si>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</si>
  <si>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</si>
  <si>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</si>
  <si>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</si>
  <si>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</si>
  <si>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</si>
  <si>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</si>
  <si>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</si>
  <si>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</si>
  <si>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</si>
  <si>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</si>
  <si>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</si>
  <si>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</si>
  <si>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</si>
  <si>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</si>
  <si>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</si>
  <si>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</si>
  <si>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</si>
  <si>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</si>
  <si>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</si>
  <si>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</si>
  <si>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</si>
  <si>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</si>
  <si>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</si>
  <si>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</si>
  <si>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</si>
  <si>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</si>
  <si>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</si>
  <si>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</si>
  <si>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</si>
  <si>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</si>
  <si>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</si>
  <si>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</si>
  <si>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</si>
  <si>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</si>
  <si>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</si>
  <si>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</si>
  <si>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</si>
  <si>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</si>
  <si>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</si>
  <si>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</si>
  <si>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</si>
  <si>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</si>
  <si>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</si>
  <si>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</si>
  <si>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</si>
  <si>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</si>
  <si>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</si>
  <si>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</si>
  <si>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</si>
  <si>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</si>
  <si>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</si>
  <si>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</si>
  <si>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</si>
  <si>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</si>
  <si>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</si>
  <si>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</si>
  <si>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</si>
  <si>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</si>
  <si>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</si>
  <si>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</si>
  <si>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</si>
  <si>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</si>
  <si>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</si>
  <si>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</si>
  <si>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</si>
  <si>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</si>
  <si>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</si>
  <si>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</si>
  <si>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</si>
  <si>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</si>
  <si>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</si>
  <si>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</si>
  <si>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</si>
  <si>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</si>
  <si>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</si>
  <si>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</si>
  <si>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</si>
  <si>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</si>
  <si>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</si>
  <si>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</si>
  <si>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</si>
  <si>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</si>
  <si>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</si>
  <si>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</si>
  <si>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</si>
  <si>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</si>
  <si>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</si>
  <si>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</si>
  <si>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</si>
  <si>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</si>
  <si>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</si>
  <si>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</si>
  <si>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</si>
  <si>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</si>
  <si>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</si>
  <si>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</si>
  <si>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</si>
  <si>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</si>
  <si>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</si>
  <si>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</si>
  <si>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</si>
  <si>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</si>
  <si>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</si>
  <si>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</si>
  <si>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</si>
  <si>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</si>
  <si>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</si>
  <si>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</si>
  <si>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</si>
  <si>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</si>
  <si>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</si>
  <si>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</si>
  <si>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</si>
  <si>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</si>
  <si>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</si>
  <si>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</si>
  <si>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</si>
  <si>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</si>
  <si>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</si>
  <si>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</si>
  <si>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</si>
  <si>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</si>
  <si>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</si>
  <si>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</si>
  <si>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</si>
  <si>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</si>
  <si>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</si>
  <si>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</si>
  <si>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</si>
  <si>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</si>
  <si>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</si>
  <si>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</si>
  <si>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</si>
  <si>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</si>
  <si>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</si>
  <si>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</si>
  <si>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</si>
  <si>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</si>
  <si>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</si>
  <si>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</si>
  <si>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</si>
  <si>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</si>
  <si>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</si>
  <si>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</si>
  <si>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</si>
  <si>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</si>
  <si>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</si>
  <si>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</si>
  <si>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</si>
  <si>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</si>
  <si>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</si>
  <si>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</si>
  <si>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</si>
  <si>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</si>
  <si>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</si>
  <si>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</si>
  <si>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</si>
  <si>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</si>
  <si>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</si>
  <si>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</si>
  <si>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</si>
  <si>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</si>
  <si>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</si>
  <si>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</si>
  <si>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</si>
  <si>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</si>
  <si>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</si>
  <si>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</si>
  <si>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</si>
  <si>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</si>
  <si>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</si>
  <si>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</si>
  <si>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</si>
  <si>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</si>
  <si>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</si>
  <si>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</si>
  <si>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</si>
  <si>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</si>
  <si>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</si>
  <si>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</si>
  <si>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</si>
  <si>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</si>
  <si>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</si>
  <si>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</si>
  <si>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</si>
  <si>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</si>
  <si>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</si>
  <si>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</si>
  <si>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</si>
  <si>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</si>
  <si>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</si>
  <si>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</si>
  <si>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</si>
  <si>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</si>
  <si>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</si>
  <si>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</si>
  <si>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</si>
  <si>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</si>
  <si>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</si>
  <si>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</si>
  <si>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</si>
  <si>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</si>
  <si>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</si>
  <si>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</si>
  <si>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</si>
  <si>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</si>
  <si>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</si>
  <si>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</si>
  <si>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</si>
  <si>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</si>
  <si>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</si>
  <si>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</si>
  <si>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</si>
  <si>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</si>
  <si>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</si>
  <si>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</si>
  <si>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</si>
  <si>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</si>
  <si>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</si>
  <si>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</si>
  <si>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</si>
  <si>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</si>
  <si>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</si>
  <si>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</si>
  <si>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</si>
  <si>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</si>
  <si>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</si>
  <si>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</si>
  <si>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</si>
  <si>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</si>
  <si>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</si>
  <si>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</si>
  <si>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</si>
  <si>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</si>
  <si>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</si>
  <si>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</si>
  <si>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</si>
  <si>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</si>
  <si>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</si>
  <si>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</si>
  <si>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</si>
  <si>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</si>
  <si>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</si>
  <si>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</si>
  <si>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</si>
  <si>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</si>
  <si>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</si>
  <si>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</si>
  <si>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</si>
  <si>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</si>
  <si>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</si>
  <si>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</si>
  <si>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</si>
  <si>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</si>
  <si>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</si>
  <si>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</si>
  <si>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</si>
  <si>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</si>
  <si>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</si>
  <si>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</si>
  <si>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</si>
  <si>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</si>
  <si>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</si>
  <si>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</si>
  <si>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</si>
  <si>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</si>
  <si>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</si>
  <si>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</si>
  <si>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</si>
  <si>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</si>
  <si>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</si>
  <si>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</si>
  <si>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</si>
  <si>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</si>
  <si>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</si>
  <si>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</si>
  <si>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</si>
  <si>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</si>
  <si>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</si>
  <si>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</si>
  <si>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</si>
  <si>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</si>
  <si>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</si>
  <si>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</si>
  <si>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</si>
  <si>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</si>
  <si>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</si>
  <si>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</si>
  <si>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</si>
  <si>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</si>
  <si>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</si>
  <si>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</si>
  <si>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</si>
  <si>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</si>
  <si>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</si>
  <si>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</si>
  <si>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</si>
  <si>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</si>
  <si>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</si>
  <si>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</si>
  <si>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</si>
  <si>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</si>
  <si>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</si>
  <si>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</si>
  <si>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</si>
  <si>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</si>
  <si>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</si>
  <si>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</si>
  <si>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</si>
  <si>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</si>
  <si>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</si>
  <si>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</si>
  <si>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</si>
  <si>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</si>
  <si>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</si>
  <si>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</si>
  <si>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</si>
  <si>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</si>
  <si>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</si>
  <si>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</si>
  <si>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</si>
  <si>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</si>
  <si>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</si>
  <si>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</si>
  <si>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</si>
  <si>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</si>
  <si>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</si>
  <si>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</si>
  <si>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</si>
  <si>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</si>
  <si>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</si>
  <si>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</si>
  <si>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</si>
  <si>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</si>
  <si>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</si>
  <si>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</si>
  <si>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</si>
  <si>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</si>
  <si>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</si>
  <si>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</si>
  <si>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</si>
  <si>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</si>
  <si>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</si>
  <si>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</si>
  <si>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</si>
  <si>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</si>
  <si>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</si>
  <si>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</si>
  <si>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</si>
  <si>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</si>
  <si>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</si>
  <si>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</si>
  <si>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</si>
  <si>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</si>
  <si>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</si>
  <si>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</si>
  <si>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</si>
  <si>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</si>
  <si>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</si>
  <si>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</si>
  <si>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</si>
  <si>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</si>
  <si>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</si>
  <si>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</si>
  <si>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</si>
  <si>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</si>
  <si>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</si>
  <si>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</si>
  <si>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</si>
  <si>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</si>
  <si>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</si>
  <si>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</si>
  <si>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</si>
  <si>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</si>
  <si>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</si>
  <si>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</si>
  <si>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Раздел 2. Движение численности детей в возрасте до 18 лет, находящихся на воспитании в семьях, за 2016 год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</si>
  <si>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</si>
  <si>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</si>
  <si>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</si>
  <si>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</si>
  <si>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</si>
  <si>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</si>
  <si>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</si>
  <si>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</si>
  <si>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</si>
  <si>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</si>
  <si>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</si>
  <si>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</si>
  <si>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</si>
  <si>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</si>
  <si>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</si>
  <si>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</si>
  <si>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</si>
  <si>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</si>
  <si>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</si>
  <si>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</si>
  <si>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</si>
  <si>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</si>
  <si>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</si>
  <si>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</si>
  <si>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</si>
  <si>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</si>
  <si>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</si>
  <si>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</si>
  <si>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</si>
  <si>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</si>
  <si>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</si>
  <si>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</si>
  <si>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</si>
  <si>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</si>
  <si>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</si>
  <si>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</si>
  <si>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</si>
  <si>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</si>
  <si>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</si>
  <si>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</si>
  <si>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</si>
  <si>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</si>
  <si>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</si>
  <si>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</si>
  <si>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</si>
  <si>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</si>
  <si>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</si>
  <si>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</si>
  <si>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</si>
  <si>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</si>
  <si>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</si>
  <si>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</si>
  <si>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</si>
  <si>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</si>
  <si>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</si>
  <si>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</si>
  <si>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</si>
  <si>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</si>
  <si>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</si>
  <si>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</si>
  <si>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</si>
  <si>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</si>
  <si>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</si>
  <si>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</si>
  <si>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</si>
  <si>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</si>
  <si>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</si>
  <si>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</si>
  <si>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</si>
  <si>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</si>
  <si>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</si>
  <si>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</si>
  <si>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</si>
  <si>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</si>
  <si>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</si>
  <si>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</si>
  <si>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</si>
  <si>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</si>
  <si>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</si>
  <si>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</si>
  <si>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</si>
  <si>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</si>
  <si>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</si>
  <si>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</si>
  <si>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</si>
  <si>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</si>
  <si>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</si>
  <si>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</si>
  <si>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</si>
  <si>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</si>
  <si>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</si>
  <si>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</si>
  <si>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</si>
  <si>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</si>
  <si>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</si>
  <si>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</si>
  <si>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</si>
  <si>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</si>
  <si>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</si>
  <si>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</si>
  <si>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</si>
  <si>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</si>
  <si>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</si>
  <si>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</si>
  <si>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</si>
  <si>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</si>
  <si>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</si>
  <si>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</si>
  <si>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</si>
  <si>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</si>
  <si>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</si>
  <si>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</si>
  <si>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</si>
  <si>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</si>
  <si>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</si>
  <si>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</si>
  <si>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</si>
  <si>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</si>
  <si>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</si>
  <si>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</si>
  <si>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</si>
  <si>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</si>
  <si>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</si>
  <si>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</si>
  <si>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</si>
  <si>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</si>
  <si>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</si>
  <si>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</si>
  <si>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</si>
  <si>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</si>
  <si>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</si>
  <si>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</si>
  <si>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</si>
  <si>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</si>
  <si>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</si>
  <si>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</si>
  <si>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</si>
  <si>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</si>
  <si>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</si>
  <si>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</si>
  <si>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</si>
  <si>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</si>
  <si>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</si>
  <si>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</si>
  <si>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</si>
  <si>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</si>
  <si>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</si>
  <si>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</si>
  <si>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</si>
  <si>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</si>
  <si>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</si>
  <si>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</si>
  <si>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</si>
  <si>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</si>
  <si>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</si>
  <si>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</si>
  <si>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</si>
  <si>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</si>
  <si>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</si>
  <si>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</si>
  <si>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</si>
  <si>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</si>
  <si>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</si>
  <si>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</si>
  <si>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</si>
  <si>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</si>
  <si>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</si>
  <si>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</si>
  <si>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</si>
  <si>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</si>
  <si>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</si>
  <si>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</si>
  <si>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</si>
  <si>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</si>
  <si>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</si>
  <si>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</si>
  <si>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</si>
  <si>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</si>
  <si>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</si>
  <si>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</si>
  <si>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</si>
  <si>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</si>
  <si>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</si>
  <si>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</si>
  <si>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</si>
  <si>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</si>
  <si>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</si>
  <si>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</si>
  <si>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</si>
  <si>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</si>
  <si>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</si>
  <si>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</si>
  <si>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</si>
  <si>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</si>
  <si>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</si>
  <si>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</si>
  <si>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</si>
  <si>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</si>
  <si>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</si>
  <si>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</si>
  <si>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</si>
  <si>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</si>
  <si>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</si>
  <si>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</si>
  <si>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</si>
  <si>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</si>
  <si>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</si>
  <si>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</si>
  <si>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</si>
  <si>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</si>
  <si>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</si>
  <si>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</si>
  <si>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</si>
  <si>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</si>
  <si>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</si>
  <si>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</si>
  <si>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</si>
  <si>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</si>
  <si>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</si>
  <si>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</si>
  <si>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</si>
  <si>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</si>
  <si>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</si>
  <si>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</si>
  <si>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</si>
  <si>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</si>
  <si>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</si>
  <si>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</si>
  <si>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</si>
  <si>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</si>
  <si>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</si>
  <si>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</si>
  <si>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</si>
  <si>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</si>
  <si>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</si>
  <si>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</si>
  <si>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</si>
  <si>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</si>
  <si>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</si>
  <si>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</si>
  <si>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</si>
  <si>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</si>
  <si>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</si>
  <si>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</si>
  <si>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</si>
  <si>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</si>
  <si>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</si>
  <si>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</si>
  <si>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</si>
  <si>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</si>
  <si>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</si>
  <si>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</si>
  <si>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</si>
  <si>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</si>
  <si>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</si>
  <si>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</si>
  <si>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</si>
  <si>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</si>
  <si>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</si>
  <si>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</si>
  <si>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</si>
  <si>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</si>
  <si>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</si>
  <si>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</si>
  <si>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</si>
  <si>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</si>
  <si>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</si>
  <si>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</si>
  <si>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</si>
  <si>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</si>
  <si>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</si>
  <si>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</si>
  <si>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</si>
  <si>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</si>
  <si>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</si>
  <si>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</si>
  <si>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</si>
  <si>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</si>
  <si>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</si>
  <si>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</si>
  <si>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</si>
  <si>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</si>
  <si>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</si>
  <si>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</si>
  <si>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</si>
  <si>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</si>
  <si>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</si>
  <si>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</si>
  <si>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</si>
  <si>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</si>
  <si>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</si>
  <si>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</si>
  <si>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</si>
  <si>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</si>
  <si>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</si>
  <si>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</si>
  <si>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</si>
  <si>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</si>
  <si>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</si>
  <si>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</si>
  <si>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</si>
  <si>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</si>
  <si>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</si>
  <si>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</si>
  <si>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</si>
  <si>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</si>
  <si>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</si>
  <si>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</si>
  <si>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</si>
  <si>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</si>
  <si>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</si>
  <si>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</si>
  <si>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</si>
  <si>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</si>
  <si>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</si>
  <si>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</si>
  <si>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</si>
  <si>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</si>
  <si>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</si>
  <si>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</si>
  <si>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</si>
  <si>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</si>
  <si>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</si>
  <si>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</si>
  <si>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</si>
  <si>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</si>
  <si>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</si>
  <si>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</si>
  <si>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</si>
  <si>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</si>
  <si>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</si>
  <si>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</si>
  <si>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</si>
  <si>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</si>
  <si>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</si>
  <si>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</si>
  <si>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</si>
  <si>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</si>
  <si>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</si>
  <si>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</si>
  <si>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</si>
  <si>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</si>
  <si>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</si>
  <si>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</si>
  <si>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</si>
  <si>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</si>
  <si>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</si>
  <si>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</si>
  <si>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</si>
  <si>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</si>
  <si>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</si>
  <si>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</si>
  <si>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</si>
  <si>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</si>
  <si>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</si>
  <si>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</si>
  <si>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</si>
  <si>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</si>
  <si>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</si>
  <si>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</si>
  <si>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</si>
  <si>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</si>
  <si>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</si>
  <si>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</si>
  <si>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</si>
  <si>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</si>
  <si>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</si>
  <si>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</si>
  <si>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</si>
  <si>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</si>
  <si>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</si>
  <si>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</si>
  <si>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</si>
  <si>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</si>
  <si>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</si>
  <si>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</si>
  <si>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</si>
  <si>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</si>
  <si>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</si>
  <si>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</si>
  <si>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</si>
  <si>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</si>
  <si>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</si>
  <si>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</si>
  <si>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</si>
  <si>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</si>
  <si>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</si>
  <si>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</si>
  <si>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</si>
  <si>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</si>
  <si>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</si>
  <si>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</si>
  <si>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</si>
  <si>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</si>
  <si>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</si>
  <si>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</si>
  <si>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</si>
  <si>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</si>
  <si>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</si>
  <si>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Администрация муниципального образования "Красногорский район"</t>
  </si>
  <si>
    <t>427650, ур, Красногорский район, с. Красногорское, ул.Ленина, д.64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</si>
</sst>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" fillId="0" borderId="3" xfId="0" applyFont="1" applyBorder="1"/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16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15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8" fillId="2" borderId="5" xfId="0" applyFont="1" applyFill="1" applyBorder="1" applyProtection="1">
      <protection locked="0"/>
    </xf>
    <xf numFmtId="165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0" fillId="0" borderId="5" xfId="0" applyBorder="1" applyProtection="1"/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9008~1.MOI\AppData\Local\Temp\_4TO0PW1L5\_4TO0PW1LC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9008~1.MOI\AppData\Local\Temp\_4TO0PW1JA\_4TO0PW1K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75</xdr:col>
      <xdr:colOff>15240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4040" y="503174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35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5860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\2009\&#1054;&#1064;-1\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23" workbookViewId="0">
      <selection activeCell="V38" sqref="V38:AO38"/>
    </sheetView>
  </sheetViews>
  <sheetFormatPr defaultColWidth="9.33203125" defaultRowHeight="12.75" x14ac:dyDescent="0.2"/>
  <cols>
    <col min="1" max="82" width="2" style="32" customWidth="1"/>
    <col min="83" max="16384" width="9.33203125" style="32"/>
  </cols>
  <sheetData>
    <row r="1" spans="1:82" hidden="1" x14ac:dyDescent="0.2"/>
    <row r="2" spans="1:82" hidden="1" x14ac:dyDescent="0.2"/>
    <row r="3" spans="1:82" hidden="1" x14ac:dyDescent="0.2"/>
    <row r="4" spans="1:82" hidden="1" x14ac:dyDescent="0.2"/>
    <row r="5" spans="1:82" hidden="1" x14ac:dyDescent="0.2"/>
    <row r="6" spans="1:82" hidden="1" x14ac:dyDescent="0.2"/>
    <row r="7" spans="1:82" hidden="1" x14ac:dyDescent="0.2"/>
    <row r="8" spans="1:82" hidden="1" x14ac:dyDescent="0.2"/>
    <row r="9" spans="1:82" hidden="1" x14ac:dyDescent="0.2"/>
    <row r="10" spans="1:82" ht="13.5" hidden="1" thickBot="1" x14ac:dyDescent="0.25"/>
    <row r="11" spans="1:82" ht="19.5" customHeight="1" thickBot="1" x14ac:dyDescent="0.25">
      <c r="A11" s="33"/>
      <c r="B11" s="33"/>
      <c r="C11" s="33"/>
      <c r="D11" s="33"/>
      <c r="E11" s="33"/>
      <c r="F11" s="33"/>
      <c r="G11" s="34"/>
      <c r="H11" s="81" t="s">
        <v>517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3"/>
      <c r="BY11" s="34"/>
      <c r="BZ11" s="34"/>
      <c r="CA11" s="33"/>
      <c r="CB11" s="33"/>
      <c r="CC11" s="33"/>
      <c r="CD11" s="33"/>
    </row>
    <row r="12" spans="1:82" ht="15" customHeight="1" thickBot="1" x14ac:dyDescent="0.25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20.100000000000001" customHeight="1" thickBot="1" x14ac:dyDescent="0.25">
      <c r="A13" s="33"/>
      <c r="B13" s="33"/>
      <c r="C13" s="33"/>
      <c r="D13" s="33"/>
      <c r="E13" s="33"/>
      <c r="F13" s="33"/>
      <c r="G13" s="64"/>
      <c r="H13" s="93" t="s">
        <v>791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64"/>
      <c r="BZ13" s="64"/>
      <c r="CA13" s="33"/>
      <c r="CB13" s="33"/>
      <c r="CC13" s="33"/>
      <c r="CD13" s="33"/>
    </row>
    <row r="14" spans="1:82" ht="12" customHeight="1" thickBot="1" x14ac:dyDescent="0.25"/>
    <row r="15" spans="1:82" ht="39.950000000000003" customHeight="1" thickBot="1" x14ac:dyDescent="0.25">
      <c r="E15" s="84" t="s">
        <v>518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6"/>
    </row>
    <row r="16" spans="1:82" ht="14.1" customHeight="1" thickBot="1" x14ac:dyDescent="0.25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82" ht="15" customHeight="1" thickBot="1" x14ac:dyDescent="0.25">
      <c r="E17" s="35"/>
      <c r="F17" s="35"/>
      <c r="G17" s="35"/>
      <c r="H17" s="35"/>
      <c r="I17" s="35"/>
      <c r="J17" s="35"/>
      <c r="K17" s="87" t="s">
        <v>519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9"/>
      <c r="BW17" s="35"/>
      <c r="BX17" s="35"/>
      <c r="BY17" s="35"/>
      <c r="BZ17" s="35"/>
      <c r="CA17" s="35"/>
    </row>
    <row r="18" spans="1:82" ht="13.5" thickBot="1" x14ac:dyDescent="0.25"/>
    <row r="19" spans="1:82" ht="15" customHeight="1" x14ac:dyDescent="0.2">
      <c r="K19" s="90" t="s">
        <v>534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</row>
    <row r="20" spans="1:82" ht="15" customHeight="1" thickBot="1" x14ac:dyDescent="0.25">
      <c r="K20" s="76" t="s">
        <v>520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8">
        <v>2016</v>
      </c>
      <c r="AP20" s="78"/>
      <c r="AQ20" s="78"/>
      <c r="AR20" s="79" t="s">
        <v>521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80"/>
    </row>
    <row r="21" spans="1:82" ht="12" customHeight="1" thickBot="1" x14ac:dyDescent="0.25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 x14ac:dyDescent="0.3">
      <c r="A22" s="93" t="s">
        <v>522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  <c r="AV22" s="94" t="s">
        <v>523</v>
      </c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7"/>
      <c r="BK22" s="38"/>
      <c r="BL22" s="39"/>
      <c r="BM22" s="39"/>
      <c r="BN22" s="39"/>
      <c r="BO22" s="98" t="s">
        <v>524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39"/>
      <c r="CC22" s="39"/>
      <c r="CD22" s="39"/>
    </row>
    <row r="23" spans="1:82" ht="39.950000000000003" customHeight="1" x14ac:dyDescent="0.2">
      <c r="A23" s="107" t="s">
        <v>1112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110" t="s">
        <v>789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111"/>
      <c r="BK23" s="33"/>
      <c r="BL23" s="112" t="s">
        <v>472</v>
      </c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</row>
    <row r="24" spans="1:82" ht="26.1" customHeight="1" x14ac:dyDescent="0.2">
      <c r="A24" s="113" t="s">
        <v>1113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41"/>
    </row>
    <row r="25" spans="1:82" ht="39.950000000000003" customHeight="1" thickBot="1" x14ac:dyDescent="0.25">
      <c r="A25" s="116" t="s">
        <v>1114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8"/>
      <c r="AV25" s="104" t="s">
        <v>790</v>
      </c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33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41"/>
    </row>
    <row r="26" spans="1:82" ht="15.75" thickBot="1" x14ac:dyDescent="0.25">
      <c r="A26" s="101" t="s">
        <v>1115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3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3" t="s">
        <v>536</v>
      </c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5"/>
      <c r="CA26" s="60"/>
      <c r="CB26" s="60"/>
      <c r="CC26" s="60"/>
      <c r="CD26" s="41"/>
    </row>
    <row r="29" spans="1:82" ht="15.95" customHeight="1" x14ac:dyDescent="0.2">
      <c r="A29" s="119" t="s">
        <v>525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4" t="s">
        <v>1317</v>
      </c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5"/>
    </row>
    <row r="30" spans="1:82" ht="15.95" customHeight="1" thickBot="1" x14ac:dyDescent="0.25">
      <c r="A30" s="119" t="s">
        <v>526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1"/>
      <c r="W30" s="121"/>
      <c r="X30" s="122" t="s">
        <v>1318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3"/>
    </row>
    <row r="31" spans="1:82" ht="15.95" customHeight="1" thickBot="1" x14ac:dyDescent="0.25">
      <c r="A31" s="126" t="s">
        <v>527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9" t="s">
        <v>528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</row>
    <row r="32" spans="1:82" x14ac:dyDescent="0.2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32" t="s">
        <v>529</v>
      </c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</row>
    <row r="33" spans="1:81" x14ac:dyDescent="0.2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32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</row>
    <row r="34" spans="1:81" x14ac:dyDescent="0.2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</row>
    <row r="35" spans="1:81" x14ac:dyDescent="0.2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</row>
    <row r="36" spans="1:81" x14ac:dyDescent="0.2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</row>
    <row r="37" spans="1:81" ht="13.5" thickBot="1" x14ac:dyDescent="0.25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>
        <v>2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>
        <v>3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>
        <v>4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</row>
    <row r="38" spans="1:81" ht="13.5" thickBot="1" x14ac:dyDescent="0.25">
      <c r="A38" s="133">
        <v>609542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>
        <v>4049500</v>
      </c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6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3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8" t="s">
        <v>542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 x14ac:dyDescent="0.2">
      <c r="A18" s="139" t="s">
        <v>543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 x14ac:dyDescent="0.2">
      <c r="A19" s="4" t="s">
        <v>984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992</v>
      </c>
      <c r="P19" s="4" t="s">
        <v>985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986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0</v>
      </c>
    </row>
    <row r="22" spans="1:16" ht="15.75" x14ac:dyDescent="0.25">
      <c r="A22" s="3" t="s">
        <v>987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13</v>
      </c>
    </row>
    <row r="23" spans="1:16" ht="25.5" x14ac:dyDescent="0.25">
      <c r="A23" s="3" t="s">
        <v>993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</v>
      </c>
    </row>
    <row r="24" spans="1:16" ht="15.75" x14ac:dyDescent="0.25">
      <c r="A24" s="3" t="s">
        <v>287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</v>
      </c>
    </row>
    <row r="25" spans="1:16" ht="15.75" x14ac:dyDescent="0.25">
      <c r="A25" s="3" t="s">
        <v>994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</row>
    <row r="26" spans="1:16" ht="15.75" x14ac:dyDescent="0.25">
      <c r="A26" s="3" t="s">
        <v>988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13</v>
      </c>
    </row>
    <row r="27" spans="1:16" ht="38.25" x14ac:dyDescent="0.25">
      <c r="A27" s="3" t="s">
        <v>995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5</v>
      </c>
    </row>
    <row r="28" spans="1:16" ht="15.75" x14ac:dyDescent="0.25">
      <c r="A28" s="3" t="s">
        <v>996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</v>
      </c>
    </row>
    <row r="29" spans="1:16" ht="15.75" x14ac:dyDescent="0.25">
      <c r="A29" s="3" t="s">
        <v>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</row>
    <row r="30" spans="1:16" ht="15.75" x14ac:dyDescent="0.25">
      <c r="A30" s="3" t="s">
        <v>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 x14ac:dyDescent="0.25">
      <c r="A31" s="3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 x14ac:dyDescent="0.25">
      <c r="A32" s="3" t="s">
        <v>559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</row>
    <row r="33" spans="1:16" ht="25.5" x14ac:dyDescent="0.25">
      <c r="A33" s="3" t="s">
        <v>560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</row>
    <row r="34" spans="1:16" ht="15.75" x14ac:dyDescent="0.25">
      <c r="A34" s="3" t="s">
        <v>561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</row>
    <row r="35" spans="1:16" ht="25.5" customHeight="1" x14ac:dyDescent="0.25">
      <c r="A35" s="3" t="s">
        <v>562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</row>
    <row r="36" spans="1:16" ht="25.5" customHeight="1" x14ac:dyDescent="0.25">
      <c r="A36" s="3" t="s">
        <v>563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</row>
    <row r="37" spans="1:16" ht="25.5" x14ac:dyDescent="0.25">
      <c r="A37" s="3" t="s">
        <v>564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</row>
    <row r="38" spans="1:16" ht="15.75" x14ac:dyDescent="0.25">
      <c r="A38" s="3" t="s">
        <v>565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 x14ac:dyDescent="0.25">
      <c r="A39" s="3" t="s">
        <v>186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</row>
    <row r="40" spans="1:16" ht="15.75" x14ac:dyDescent="0.25">
      <c r="A40" s="3" t="s">
        <v>290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</v>
      </c>
    </row>
    <row r="41" spans="1:16" ht="25.5" x14ac:dyDescent="0.25">
      <c r="A41" s="3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</v>
      </c>
    </row>
    <row r="42" spans="1:16" ht="15.75" x14ac:dyDescent="0.25">
      <c r="A42" s="3" t="s">
        <v>535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</row>
    <row r="43" spans="1:16" ht="25.5" x14ac:dyDescent="0.25">
      <c r="A43" s="3" t="s">
        <v>566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</row>
    <row r="44" spans="1:16" ht="25.5" x14ac:dyDescent="0.25">
      <c r="A44" s="3" t="s">
        <v>537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 x14ac:dyDescent="0.25">
      <c r="A45" s="3" t="s">
        <v>151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</row>
    <row r="46" spans="1:16" ht="15.75" x14ac:dyDescent="0.25">
      <c r="A46" s="3" t="s">
        <v>538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</row>
    <row r="47" spans="1:16" ht="25.5" x14ac:dyDescent="0.25">
      <c r="A47" s="3" t="s">
        <v>152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</row>
    <row r="48" spans="1:16" ht="15.75" x14ac:dyDescent="0.25">
      <c r="A48" s="3" t="s">
        <v>541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5</v>
      </c>
    </row>
    <row r="49" spans="1:16" ht="15.75" x14ac:dyDescent="0.25">
      <c r="A49" s="3" t="s">
        <v>539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</row>
    <row r="50" spans="1:16" ht="15.75" x14ac:dyDescent="0.25">
      <c r="A50" s="3" t="s">
        <v>540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</row>
    <row r="51" spans="1:16" ht="25.5" x14ac:dyDescent="0.25">
      <c r="A51" s="3" t="s">
        <v>918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</row>
    <row r="52" spans="1:16" ht="38.25" x14ac:dyDescent="0.25">
      <c r="A52" s="3" t="s">
        <v>919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</row>
    <row r="53" spans="1:16" ht="26.1" customHeight="1" x14ac:dyDescent="0.25">
      <c r="A53" s="3" t="s">
        <v>288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0</v>
      </c>
    </row>
    <row r="54" spans="1:16" ht="25.5" x14ac:dyDescent="0.25">
      <c r="A54" s="3" t="s">
        <v>990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0</v>
      </c>
    </row>
    <row r="55" spans="1:16" ht="25.5" x14ac:dyDescent="0.25">
      <c r="A55" s="3" t="s">
        <v>991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0</v>
      </c>
    </row>
    <row r="56" spans="1:16" ht="25.5" x14ac:dyDescent="0.25">
      <c r="A56" s="3" t="s">
        <v>920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0</v>
      </c>
    </row>
    <row r="57" spans="1:16" ht="25.5" x14ac:dyDescent="0.25">
      <c r="A57" s="3" t="s">
        <v>921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0</v>
      </c>
    </row>
    <row r="58" spans="1:16" ht="38.25" x14ac:dyDescent="0.25">
      <c r="A58" s="3" t="s">
        <v>922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0</v>
      </c>
    </row>
    <row r="59" spans="1:16" ht="25.5" x14ac:dyDescent="0.25">
      <c r="A59" s="3" t="s">
        <v>473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35</v>
      </c>
    </row>
    <row r="60" spans="1:16" ht="15.75" x14ac:dyDescent="0.25">
      <c r="A60" s="3" t="s">
        <v>187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46</v>
      </c>
    </row>
    <row r="61" spans="1:16" ht="15.75" x14ac:dyDescent="0.25">
      <c r="A61" s="3" t="s">
        <v>1146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0</v>
      </c>
    </row>
    <row r="62" spans="1:16" ht="25.5" x14ac:dyDescent="0.25">
      <c r="A62" s="3" t="s">
        <v>923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0</v>
      </c>
    </row>
    <row r="63" spans="1:16" ht="25.5" x14ac:dyDescent="0.25">
      <c r="A63" s="3" t="s">
        <v>924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0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76"/>
  <sheetViews>
    <sheetView showGridLines="0" topLeftCell="A14" workbookViewId="0">
      <selection activeCell="P21" sqref="P21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12.75" hidden="1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2.75" hidden="1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2.75" hidden="1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2.75" hidden="1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2.75" hidden="1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2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2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2.7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2.75" hidden="1" customHeight="1" x14ac:dyDescent="0.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2.75" hidden="1" customHeight="1" x14ac:dyDescent="0.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2.75" hidden="1" customHeight="1" x14ac:dyDescent="0.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2.75" hidden="1" customHeight="1" x14ac:dyDescent="0.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20.100000000000001" customHeight="1" x14ac:dyDescent="0.2">
      <c r="A14" s="138" t="s">
        <v>917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 x14ac:dyDescent="0.2">
      <c r="A15" s="139" t="s">
        <v>273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ht="26.1" customHeight="1" x14ac:dyDescent="0.2">
      <c r="A16" s="14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1" t="s">
        <v>992</v>
      </c>
      <c r="P16" s="141" t="s">
        <v>544</v>
      </c>
      <c r="Q16" s="141"/>
      <c r="R16" s="141"/>
      <c r="S16" s="141"/>
      <c r="T16" s="141"/>
      <c r="U16" s="141"/>
      <c r="V16" s="141"/>
      <c r="W16" s="141"/>
      <c r="X16" s="141"/>
      <c r="Y16" s="141" t="s">
        <v>1149</v>
      </c>
      <c r="Z16" s="141"/>
      <c r="AA16" s="141"/>
    </row>
    <row r="17" spans="1:27" ht="15" customHeight="1" x14ac:dyDescent="0.2">
      <c r="A17" s="14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1"/>
      <c r="P17" s="141" t="s">
        <v>985</v>
      </c>
      <c r="Q17" s="141" t="s">
        <v>545</v>
      </c>
      <c r="R17" s="141"/>
      <c r="S17" s="141"/>
      <c r="T17" s="141"/>
      <c r="U17" s="141"/>
      <c r="V17" s="141"/>
      <c r="W17" s="141"/>
      <c r="X17" s="141"/>
      <c r="Y17" s="141" t="s">
        <v>985</v>
      </c>
      <c r="Z17" s="142" t="s">
        <v>1148</v>
      </c>
      <c r="AA17" s="141" t="s">
        <v>1137</v>
      </c>
    </row>
    <row r="18" spans="1:27" ht="26.1" customHeight="1" x14ac:dyDescent="0.2">
      <c r="A18" s="14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1"/>
      <c r="P18" s="141"/>
      <c r="Q18" s="141" t="s">
        <v>546</v>
      </c>
      <c r="R18" s="141" t="s">
        <v>547</v>
      </c>
      <c r="S18" s="142" t="s">
        <v>548</v>
      </c>
      <c r="T18" s="141" t="s">
        <v>860</v>
      </c>
      <c r="U18" s="141" t="s">
        <v>555</v>
      </c>
      <c r="V18" s="141" t="s">
        <v>989</v>
      </c>
      <c r="W18" s="141"/>
      <c r="X18" s="141"/>
      <c r="Y18" s="141"/>
      <c r="Z18" s="143"/>
      <c r="AA18" s="141"/>
    </row>
    <row r="19" spans="1:27" ht="118.5" customHeight="1" x14ac:dyDescent="0.2">
      <c r="A19" s="14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1"/>
      <c r="P19" s="141"/>
      <c r="Q19" s="141"/>
      <c r="R19" s="141"/>
      <c r="S19" s="132"/>
      <c r="T19" s="141"/>
      <c r="U19" s="141"/>
      <c r="V19" s="4" t="s">
        <v>549</v>
      </c>
      <c r="W19" s="4" t="s">
        <v>1147</v>
      </c>
      <c r="X19" s="4" t="s">
        <v>550</v>
      </c>
      <c r="Y19" s="141"/>
      <c r="Z19" s="132"/>
      <c r="AA19" s="141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3" t="s">
        <v>551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54</v>
      </c>
      <c r="Q21" s="6">
        <v>24</v>
      </c>
      <c r="R21" s="6">
        <v>7</v>
      </c>
      <c r="S21" s="6">
        <v>39</v>
      </c>
      <c r="T21" s="6">
        <v>6</v>
      </c>
      <c r="U21" s="6">
        <v>31</v>
      </c>
      <c r="V21" s="6">
        <v>10</v>
      </c>
      <c r="W21" s="6">
        <v>0</v>
      </c>
      <c r="X21" s="6">
        <v>0</v>
      </c>
      <c r="Y21" s="6">
        <v>3</v>
      </c>
      <c r="Z21" s="6">
        <v>0</v>
      </c>
      <c r="AA21" s="6">
        <v>0</v>
      </c>
    </row>
    <row r="22" spans="1:27" ht="39.950000000000003" customHeight="1" x14ac:dyDescent="0.25">
      <c r="A22" s="3" t="s">
        <v>556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 x14ac:dyDescent="0.25">
      <c r="A23" s="3" t="s">
        <v>557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</row>
    <row r="24" spans="1:27" ht="25.5" x14ac:dyDescent="0.25">
      <c r="A24" s="13" t="s">
        <v>552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0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 x14ac:dyDescent="0.25">
      <c r="A25" s="13" t="s">
        <v>553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14</v>
      </c>
      <c r="Q25" s="6">
        <v>1</v>
      </c>
      <c r="R25" s="6">
        <v>6</v>
      </c>
      <c r="S25" s="6">
        <v>10</v>
      </c>
      <c r="T25" s="6">
        <v>1</v>
      </c>
      <c r="U25" s="6">
        <v>6</v>
      </c>
      <c r="V25" s="6">
        <v>1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</row>
    <row r="26" spans="1:27" ht="38.25" x14ac:dyDescent="0.25">
      <c r="A26" s="3" t="s">
        <v>264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ht="25.5" x14ac:dyDescent="0.25">
      <c r="A27" s="3" t="s">
        <v>265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27" ht="25.5" x14ac:dyDescent="0.25">
      <c r="A28" s="3" t="s">
        <v>558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ht="15.75" x14ac:dyDescent="0.25">
      <c r="A29" s="3" t="s">
        <v>925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ht="25.5" x14ac:dyDescent="0.25">
      <c r="A30" s="3" t="s">
        <v>926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1</v>
      </c>
      <c r="Q30" s="6">
        <v>1</v>
      </c>
      <c r="R30" s="6">
        <v>0</v>
      </c>
      <c r="S30" s="6">
        <v>1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38.25" x14ac:dyDescent="0.25">
      <c r="A31" s="3" t="s">
        <v>266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11</v>
      </c>
      <c r="P31" s="6">
        <v>1</v>
      </c>
      <c r="Q31" s="6">
        <v>1</v>
      </c>
      <c r="R31" s="6">
        <v>0</v>
      </c>
      <c r="S31" s="6">
        <v>1</v>
      </c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</row>
    <row r="32" spans="1:27" ht="30" customHeight="1" x14ac:dyDescent="0.25">
      <c r="A32" s="13" t="s">
        <v>927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6">
        <v>12</v>
      </c>
      <c r="P32" s="6">
        <v>16</v>
      </c>
      <c r="Q32" s="6">
        <v>1</v>
      </c>
      <c r="R32" s="6">
        <v>7</v>
      </c>
      <c r="S32" s="6">
        <v>3</v>
      </c>
      <c r="T32" s="6">
        <v>7</v>
      </c>
      <c r="U32" s="6">
        <v>2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</row>
    <row r="33" spans="1:27" ht="25.5" x14ac:dyDescent="0.25">
      <c r="A33" s="3" t="s">
        <v>928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3</v>
      </c>
      <c r="Q33" s="6">
        <v>1</v>
      </c>
      <c r="R33" s="6">
        <v>1</v>
      </c>
      <c r="S33" s="6">
        <v>2</v>
      </c>
      <c r="T33" s="6">
        <v>0</v>
      </c>
      <c r="U33" s="6">
        <v>2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63.75" x14ac:dyDescent="0.25">
      <c r="A34" s="3" t="s">
        <v>1026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1</v>
      </c>
      <c r="Q34" s="6">
        <v>0</v>
      </c>
      <c r="R34" s="6">
        <v>0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51" x14ac:dyDescent="0.25">
      <c r="A35" s="3" t="s">
        <v>929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>
        <v>15</v>
      </c>
      <c r="P35" s="6">
        <v>2</v>
      </c>
      <c r="Q35" s="6">
        <v>0</v>
      </c>
      <c r="R35" s="6">
        <v>2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15.75" x14ac:dyDescent="0.25">
      <c r="A36" s="3" t="s">
        <v>267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>
        <v>16</v>
      </c>
      <c r="P36" s="6">
        <v>5</v>
      </c>
      <c r="Q36" s="6">
        <v>0</v>
      </c>
      <c r="R36" s="6">
        <v>2</v>
      </c>
      <c r="S36" s="6">
        <v>0</v>
      </c>
      <c r="T36" s="6">
        <v>3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15.75" x14ac:dyDescent="0.25">
      <c r="A37" s="3" t="s">
        <v>539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 x14ac:dyDescent="0.25">
      <c r="A38" s="3" t="s">
        <v>930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</row>
    <row r="39" spans="1:27" ht="25.5" x14ac:dyDescent="0.25">
      <c r="A39" s="3" t="s">
        <v>1138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25.5" x14ac:dyDescent="0.25">
      <c r="A40" s="3" t="s">
        <v>268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51" x14ac:dyDescent="0.25">
      <c r="A41" s="3" t="s">
        <v>931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15.75" x14ac:dyDescent="0.25">
      <c r="A42" s="3" t="s">
        <v>269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25.5" x14ac:dyDescent="0.25">
      <c r="A43" s="3" t="s">
        <v>270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ht="25.5" x14ac:dyDescent="0.25">
      <c r="A44" s="3" t="s">
        <v>188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15.75" x14ac:dyDescent="0.25">
      <c r="A45" s="3" t="s">
        <v>271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</row>
    <row r="46" spans="1:27" ht="15.75" x14ac:dyDescent="0.25">
      <c r="A46" s="3" t="s">
        <v>272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6">
        <v>26</v>
      </c>
      <c r="P46" s="6">
        <v>5</v>
      </c>
      <c r="Q46" s="6">
        <v>0</v>
      </c>
      <c r="R46" s="6">
        <v>2</v>
      </c>
      <c r="S46" s="6">
        <v>0</v>
      </c>
      <c r="T46" s="6">
        <v>3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</row>
    <row r="47" spans="1:27" ht="25.5" x14ac:dyDescent="0.25">
      <c r="A47" s="13" t="s">
        <v>554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>
        <v>27</v>
      </c>
      <c r="P47" s="42"/>
      <c r="Q47" s="42"/>
      <c r="R47" s="42"/>
      <c r="S47" s="6">
        <v>1</v>
      </c>
      <c r="T47" s="42"/>
      <c r="U47" s="42"/>
      <c r="V47" s="42"/>
      <c r="W47" s="42"/>
      <c r="X47" s="42"/>
      <c r="Y47" s="42"/>
      <c r="Z47" s="42"/>
      <c r="AA47" s="6">
        <v>0</v>
      </c>
    </row>
    <row r="48" spans="1:27" ht="38.25" x14ac:dyDescent="0.25">
      <c r="A48" s="13" t="s">
        <v>932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>
        <v>28</v>
      </c>
      <c r="P48" s="6">
        <v>52</v>
      </c>
      <c r="Q48" s="6">
        <v>24</v>
      </c>
      <c r="R48" s="6">
        <v>6</v>
      </c>
      <c r="S48" s="6">
        <v>45</v>
      </c>
      <c r="T48" s="6">
        <v>0</v>
      </c>
      <c r="U48" s="6">
        <v>35</v>
      </c>
      <c r="V48" s="6">
        <v>11</v>
      </c>
      <c r="W48" s="6">
        <v>0</v>
      </c>
      <c r="X48" s="6">
        <v>0</v>
      </c>
      <c r="Y48" s="6">
        <v>3</v>
      </c>
      <c r="Z48" s="6">
        <v>0</v>
      </c>
      <c r="AA48" s="6">
        <v>0</v>
      </c>
    </row>
    <row r="49" spans="1:27" ht="25.5" x14ac:dyDescent="0.25">
      <c r="A49" s="13" t="s">
        <v>933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6">
        <v>29</v>
      </c>
      <c r="P49" s="6">
        <v>6</v>
      </c>
      <c r="Q49" s="6">
        <v>3</v>
      </c>
      <c r="R49" s="6">
        <v>0</v>
      </c>
      <c r="S49" s="6">
        <v>6</v>
      </c>
      <c r="T49" s="6">
        <v>0</v>
      </c>
      <c r="U49" s="6">
        <v>4</v>
      </c>
      <c r="V49" s="6">
        <v>2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ht="25.5" x14ac:dyDescent="0.25">
      <c r="A50" s="13" t="s">
        <v>124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ht="30" customHeight="1" x14ac:dyDescent="0.25">
      <c r="A51" s="12" t="s">
        <v>274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31</v>
      </c>
      <c r="P51" s="6">
        <v>8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26.25" x14ac:dyDescent="0.25">
      <c r="A52" s="12" t="s">
        <v>934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32</v>
      </c>
      <c r="P52" s="6">
        <v>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 x14ac:dyDescent="0.25">
      <c r="A53" s="12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33</v>
      </c>
      <c r="P53" s="6">
        <v>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 x14ac:dyDescent="0.25">
      <c r="A54" s="12" t="s">
        <v>125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34</v>
      </c>
      <c r="P54" s="6">
        <v>8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customHeight="1" x14ac:dyDescent="0.25">
      <c r="A55" s="13" t="s">
        <v>275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35</v>
      </c>
      <c r="P55" s="6">
        <v>0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 x14ac:dyDescent="0.25">
      <c r="A56" s="3" t="s">
        <v>572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36</v>
      </c>
      <c r="P56" s="6">
        <v>0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 x14ac:dyDescent="0.25">
      <c r="A57" s="13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26.25" x14ac:dyDescent="0.25">
      <c r="A58" s="12" t="s">
        <v>936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38</v>
      </c>
      <c r="P58" s="6">
        <v>0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 x14ac:dyDescent="0.25">
      <c r="A59" s="12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39</v>
      </c>
      <c r="P59" s="6">
        <v>0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 x14ac:dyDescent="0.25">
      <c r="A60" s="12" t="s">
        <v>125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40</v>
      </c>
      <c r="P60" s="6">
        <v>0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0" customHeight="1" x14ac:dyDescent="0.25">
      <c r="A61" s="13" t="s">
        <v>277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41</v>
      </c>
      <c r="P61" s="6">
        <v>32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6.25" x14ac:dyDescent="0.25">
      <c r="A62" s="12" t="s">
        <v>935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 x14ac:dyDescent="0.25">
      <c r="A63" s="12" t="s">
        <v>126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2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 x14ac:dyDescent="0.25">
      <c r="A64" s="12" t="s">
        <v>125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30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51" x14ac:dyDescent="0.25">
      <c r="A65" s="13" t="s">
        <v>278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>
        <v>0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6.25" x14ac:dyDescent="0.25">
      <c r="A66" s="12" t="s">
        <v>474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>
        <v>0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 x14ac:dyDescent="0.25">
      <c r="A67" s="12" t="s">
        <v>126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>
        <v>0</v>
      </c>
      <c r="Q67" s="44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 x14ac:dyDescent="0.25">
      <c r="A68" s="12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>
        <v>0</v>
      </c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 x14ac:dyDescent="0.25">
      <c r="A69" s="13" t="s">
        <v>571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3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26.25" x14ac:dyDescent="0.25">
      <c r="A70" s="12" t="s">
        <v>937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>
        <v>0</v>
      </c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 x14ac:dyDescent="0.25">
      <c r="A71" s="12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>
        <v>0</v>
      </c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 x14ac:dyDescent="0.25">
      <c r="A72" s="12" t="s">
        <v>125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3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x14ac:dyDescent="0.2">
      <c r="Q73" s="14"/>
    </row>
    <row r="74" spans="1:27" x14ac:dyDescent="0.2">
      <c r="Q74" s="14"/>
    </row>
    <row r="75" spans="1:27" x14ac:dyDescent="0.2">
      <c r="Q75" s="14"/>
    </row>
    <row r="76" spans="1:27" x14ac:dyDescent="0.2">
      <c r="Q76" s="15"/>
    </row>
  </sheetData>
  <sheetProtection password="A428" sheet="1" objects="1" scenarios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8" t="s">
        <v>531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x14ac:dyDescent="0.2">
      <c r="A16" s="139" t="s">
        <v>530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x14ac:dyDescent="0.2">
      <c r="A17" s="14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1" t="s">
        <v>992</v>
      </c>
      <c r="P17" s="141" t="s">
        <v>505</v>
      </c>
      <c r="Q17" s="141" t="s">
        <v>573</v>
      </c>
      <c r="R17" s="141"/>
      <c r="S17" s="141"/>
      <c r="T17" s="141"/>
      <c r="U17" s="141" t="s">
        <v>504</v>
      </c>
    </row>
    <row r="18" spans="1:21" x14ac:dyDescent="0.2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1"/>
      <c r="P18" s="141"/>
      <c r="Q18" s="141" t="s">
        <v>574</v>
      </c>
      <c r="R18" s="141"/>
      <c r="S18" s="141"/>
      <c r="T18" s="141"/>
      <c r="U18" s="141"/>
    </row>
    <row r="19" spans="1:21" ht="25.5" x14ac:dyDescent="0.2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1"/>
      <c r="P19" s="141"/>
      <c r="Q19" s="4" t="s">
        <v>575</v>
      </c>
      <c r="R19" s="4" t="s">
        <v>999</v>
      </c>
      <c r="S19" s="4" t="s">
        <v>1000</v>
      </c>
      <c r="T19" s="4" t="s">
        <v>861</v>
      </c>
      <c r="U19" s="141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3" t="s">
        <v>1001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4</v>
      </c>
      <c r="Q21" s="6">
        <v>0</v>
      </c>
      <c r="R21" s="6">
        <v>0</v>
      </c>
      <c r="S21" s="6">
        <v>2</v>
      </c>
      <c r="T21" s="6">
        <v>2</v>
      </c>
      <c r="U21" s="6">
        <v>0</v>
      </c>
    </row>
    <row r="22" spans="1:21" ht="15.75" x14ac:dyDescent="0.25">
      <c r="A22" s="3" t="s">
        <v>1004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</row>
    <row r="23" spans="1:21" ht="25.5" x14ac:dyDescent="0.25">
      <c r="A23" s="13" t="s">
        <v>1002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1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</row>
    <row r="24" spans="1:21" ht="25.5" x14ac:dyDescent="0.25">
      <c r="A24" s="3" t="s">
        <v>1005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</row>
    <row r="25" spans="1:21" ht="39.950000000000003" customHeight="1" x14ac:dyDescent="0.25">
      <c r="A25" s="3" t="s">
        <v>1006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 x14ac:dyDescent="0.25">
      <c r="A26" s="13" t="s">
        <v>1003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</v>
      </c>
      <c r="Q26" s="6">
        <v>0</v>
      </c>
      <c r="R26" s="6">
        <v>0</v>
      </c>
      <c r="S26" s="6">
        <v>0</v>
      </c>
      <c r="T26" s="6">
        <v>1</v>
      </c>
      <c r="U26" s="6">
        <v>0</v>
      </c>
    </row>
    <row r="27" spans="1:21" ht="25.5" x14ac:dyDescent="0.25">
      <c r="A27" s="3" t="s">
        <v>1007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</row>
    <row r="28" spans="1:21" ht="15.75" x14ac:dyDescent="0.25">
      <c r="A28" s="3" t="s">
        <v>1008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0</v>
      </c>
      <c r="Q28" s="17"/>
      <c r="R28" s="6">
        <v>0</v>
      </c>
      <c r="S28" s="6">
        <v>0</v>
      </c>
      <c r="T28" s="6">
        <v>0</v>
      </c>
      <c r="U28" s="6">
        <v>0</v>
      </c>
    </row>
    <row r="29" spans="1:21" ht="25.5" x14ac:dyDescent="0.25">
      <c r="A29" s="3" t="s">
        <v>938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17"/>
      <c r="R29" s="6">
        <v>0</v>
      </c>
      <c r="S29" s="6">
        <v>0</v>
      </c>
      <c r="T29" s="6">
        <v>0</v>
      </c>
      <c r="U29" s="6">
        <v>0</v>
      </c>
    </row>
    <row r="30" spans="1:21" ht="15.75" x14ac:dyDescent="0.25">
      <c r="A30" s="3" t="s">
        <v>1009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17"/>
      <c r="R30" s="6">
        <v>0</v>
      </c>
      <c r="S30" s="6">
        <v>0</v>
      </c>
      <c r="T30" s="6">
        <v>0</v>
      </c>
      <c r="U30" s="6">
        <v>0</v>
      </c>
    </row>
    <row r="31" spans="1:21" ht="15.75" x14ac:dyDescent="0.25">
      <c r="A31" s="3" t="s">
        <v>1010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  <c r="Q31" s="17"/>
      <c r="R31" s="6">
        <v>0</v>
      </c>
      <c r="S31" s="6">
        <v>0</v>
      </c>
      <c r="T31" s="6">
        <v>0</v>
      </c>
      <c r="U31" s="6">
        <v>0</v>
      </c>
    </row>
    <row r="32" spans="1:21" ht="15.75" x14ac:dyDescent="0.25">
      <c r="A32" s="3" t="s">
        <v>1011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17"/>
      <c r="R32" s="6">
        <v>0</v>
      </c>
      <c r="S32" s="6">
        <v>0</v>
      </c>
      <c r="T32" s="6">
        <v>0</v>
      </c>
      <c r="U32" s="6">
        <v>0</v>
      </c>
    </row>
    <row r="33" spans="1:21" ht="15.75" x14ac:dyDescent="0.25">
      <c r="A33" s="3" t="s">
        <v>1012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17"/>
      <c r="R33" s="6">
        <v>0</v>
      </c>
      <c r="S33" s="6">
        <v>0</v>
      </c>
      <c r="T33" s="6">
        <v>0</v>
      </c>
      <c r="U33" s="6">
        <v>0</v>
      </c>
    </row>
    <row r="34" spans="1:21" ht="15.75" x14ac:dyDescent="0.25">
      <c r="A34" s="3" t="s">
        <v>1013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17"/>
      <c r="R34" s="6">
        <v>0</v>
      </c>
      <c r="S34" s="6">
        <v>0</v>
      </c>
      <c r="T34" s="6">
        <v>0</v>
      </c>
      <c r="U34" s="6">
        <v>0</v>
      </c>
    </row>
    <row r="35" spans="1:21" ht="15.75" x14ac:dyDescent="0.25">
      <c r="A35" s="3" t="s">
        <v>1014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17"/>
      <c r="R35" s="6">
        <v>0</v>
      </c>
      <c r="S35" s="6">
        <v>0</v>
      </c>
      <c r="T35" s="6">
        <v>0</v>
      </c>
      <c r="U35" s="6">
        <v>0</v>
      </c>
    </row>
    <row r="36" spans="1:21" ht="15.75" x14ac:dyDescent="0.25">
      <c r="A36" s="3" t="s">
        <v>1015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17"/>
      <c r="R36" s="6">
        <v>0</v>
      </c>
      <c r="S36" s="6">
        <v>0</v>
      </c>
      <c r="T36" s="6">
        <v>0</v>
      </c>
      <c r="U36" s="6">
        <v>0</v>
      </c>
    </row>
    <row r="37" spans="1:21" ht="15.75" x14ac:dyDescent="0.25">
      <c r="A37" s="3" t="s">
        <v>1016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17"/>
      <c r="R37" s="6">
        <v>0</v>
      </c>
      <c r="S37" s="6">
        <v>0</v>
      </c>
      <c r="T37" s="6">
        <v>0</v>
      </c>
      <c r="U37" s="6">
        <v>0</v>
      </c>
    </row>
    <row r="38" spans="1:21" ht="15.75" x14ac:dyDescent="0.25">
      <c r="A38" s="3" t="s">
        <v>1017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17"/>
      <c r="R38" s="6">
        <v>0</v>
      </c>
      <c r="S38" s="6">
        <v>0</v>
      </c>
      <c r="T38" s="6">
        <v>0</v>
      </c>
      <c r="U38" s="6">
        <v>0</v>
      </c>
    </row>
    <row r="39" spans="1:21" ht="15.75" x14ac:dyDescent="0.25">
      <c r="A39" s="3" t="s">
        <v>1018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17"/>
      <c r="R39" s="6">
        <v>0</v>
      </c>
      <c r="S39" s="6">
        <v>0</v>
      </c>
      <c r="T39" s="6">
        <v>0</v>
      </c>
      <c r="U39" s="6">
        <v>0</v>
      </c>
    </row>
    <row r="40" spans="1:21" ht="15.75" x14ac:dyDescent="0.25">
      <c r="A40" s="3" t="s">
        <v>1019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17"/>
      <c r="R40" s="6">
        <v>0</v>
      </c>
      <c r="S40" s="6">
        <v>0</v>
      </c>
      <c r="T40" s="6">
        <v>0</v>
      </c>
      <c r="U40" s="6">
        <v>0</v>
      </c>
    </row>
    <row r="41" spans="1:21" ht="15.75" x14ac:dyDescent="0.25">
      <c r="A41" s="3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17"/>
      <c r="R41" s="6">
        <v>0</v>
      </c>
      <c r="S41" s="6">
        <v>0</v>
      </c>
      <c r="T41" s="6">
        <v>0</v>
      </c>
      <c r="U41" s="6">
        <v>0</v>
      </c>
    </row>
    <row r="42" spans="1:21" ht="15.75" x14ac:dyDescent="0.25">
      <c r="A42" s="3" t="s">
        <v>1020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17"/>
      <c r="R42" s="6">
        <v>0</v>
      </c>
      <c r="S42" s="6">
        <v>0</v>
      </c>
      <c r="T42" s="6">
        <v>0</v>
      </c>
      <c r="U42" s="6">
        <v>0</v>
      </c>
    </row>
    <row r="43" spans="1:21" ht="15.75" x14ac:dyDescent="0.25">
      <c r="A43" s="3" t="s">
        <v>1021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17"/>
      <c r="R43" s="6">
        <v>0</v>
      </c>
      <c r="S43" s="6">
        <v>0</v>
      </c>
      <c r="T43" s="6">
        <v>0</v>
      </c>
      <c r="U43" s="6">
        <v>0</v>
      </c>
    </row>
    <row r="44" spans="1:21" ht="15.75" x14ac:dyDescent="0.25">
      <c r="A44" s="3" t="s">
        <v>1022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17"/>
      <c r="R44" s="6">
        <v>0</v>
      </c>
      <c r="S44" s="6">
        <v>0</v>
      </c>
      <c r="T44" s="6">
        <v>0</v>
      </c>
      <c r="U44" s="6">
        <v>0</v>
      </c>
    </row>
    <row r="45" spans="1:21" ht="15.75" x14ac:dyDescent="0.25">
      <c r="A45" s="3" t="s">
        <v>1023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17"/>
      <c r="R45" s="6">
        <v>0</v>
      </c>
      <c r="S45" s="6">
        <v>0</v>
      </c>
      <c r="T45" s="6">
        <v>0</v>
      </c>
      <c r="U45" s="6">
        <v>0</v>
      </c>
    </row>
    <row r="46" spans="1:21" ht="15.75" x14ac:dyDescent="0.25">
      <c r="A46" s="3" t="s">
        <v>1024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17"/>
      <c r="R46" s="6">
        <v>0</v>
      </c>
      <c r="S46" s="6">
        <v>0</v>
      </c>
      <c r="T46" s="6">
        <v>0</v>
      </c>
      <c r="U46" s="6">
        <v>0</v>
      </c>
    </row>
    <row r="47" spans="1:21" ht="15.75" x14ac:dyDescent="0.25">
      <c r="A47" s="3" t="s">
        <v>1025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17"/>
      <c r="R47" s="6">
        <v>0</v>
      </c>
      <c r="S47" s="6">
        <v>0</v>
      </c>
      <c r="T47" s="6">
        <v>0</v>
      </c>
      <c r="U47" s="6">
        <v>0</v>
      </c>
    </row>
    <row r="48" spans="1:21" ht="15.75" x14ac:dyDescent="0.25">
      <c r="A48" s="3" t="s">
        <v>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17"/>
      <c r="R48" s="6">
        <v>0</v>
      </c>
      <c r="S48" s="6">
        <v>0</v>
      </c>
      <c r="T48" s="6">
        <v>0</v>
      </c>
      <c r="U48" s="6">
        <v>0</v>
      </c>
    </row>
    <row r="49" spans="1:21" ht="15.75" x14ac:dyDescent="0.25">
      <c r="A49" s="3" t="s">
        <v>887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17"/>
      <c r="R49" s="6">
        <v>0</v>
      </c>
      <c r="S49" s="6">
        <v>0</v>
      </c>
      <c r="T49" s="6">
        <v>0</v>
      </c>
      <c r="U49" s="6">
        <v>0</v>
      </c>
    </row>
    <row r="50" spans="1:21" ht="15.75" x14ac:dyDescent="0.25">
      <c r="A50" s="3" t="s">
        <v>888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17"/>
      <c r="R50" s="6">
        <v>0</v>
      </c>
      <c r="S50" s="6">
        <v>0</v>
      </c>
      <c r="T50" s="6">
        <v>0</v>
      </c>
      <c r="U50" s="6">
        <v>0</v>
      </c>
    </row>
    <row r="51" spans="1:21" ht="50.1" customHeight="1" x14ac:dyDescent="0.25">
      <c r="A51" s="3" t="s">
        <v>503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17"/>
      <c r="R51" s="6">
        <v>0</v>
      </c>
      <c r="S51" s="6">
        <v>0</v>
      </c>
      <c r="T51" s="6">
        <v>0</v>
      </c>
      <c r="U51" s="6">
        <v>0</v>
      </c>
    </row>
    <row r="52" spans="1:21" ht="25.5" x14ac:dyDescent="0.25">
      <c r="A52" s="3" t="s">
        <v>939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2 R21:U52 Q52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64"/>
  <sheetViews>
    <sheetView showGridLines="0" topLeftCell="A16" workbookViewId="0">
      <selection activeCell="P23" sqref="P23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8" t="s">
        <v>863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x14ac:dyDescent="0.2">
      <c r="A17" s="139" t="s">
        <v>284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x14ac:dyDescent="0.2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1" t="s">
        <v>992</v>
      </c>
      <c r="P18" s="141" t="s">
        <v>506</v>
      </c>
      <c r="Q18" s="141"/>
      <c r="R18" s="141"/>
      <c r="S18" s="141" t="s">
        <v>507</v>
      </c>
      <c r="T18" s="141"/>
    </row>
    <row r="19" spans="1:20" ht="89.25" x14ac:dyDescent="0.2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1"/>
      <c r="P19" s="4" t="s">
        <v>985</v>
      </c>
      <c r="Q19" s="4" t="s">
        <v>508</v>
      </c>
      <c r="R19" s="4" t="s">
        <v>509</v>
      </c>
      <c r="S19" s="4" t="s">
        <v>985</v>
      </c>
      <c r="T19" s="4" t="s">
        <v>510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3" t="s">
        <v>279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4</v>
      </c>
      <c r="Q21" s="6">
        <v>1</v>
      </c>
      <c r="R21" s="6">
        <v>0</v>
      </c>
      <c r="S21" s="6">
        <v>3</v>
      </c>
      <c r="T21" s="6">
        <v>0</v>
      </c>
    </row>
    <row r="22" spans="1:20" ht="25.5" x14ac:dyDescent="0.25">
      <c r="A22" s="13" t="s">
        <v>282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4</v>
      </c>
      <c r="Q22" s="6">
        <v>1</v>
      </c>
      <c r="R22" s="6">
        <v>0</v>
      </c>
      <c r="S22" s="6">
        <v>3</v>
      </c>
      <c r="T22" s="6">
        <v>0</v>
      </c>
    </row>
    <row r="23" spans="1:20" ht="15.75" x14ac:dyDescent="0.25">
      <c r="A23" s="13" t="s">
        <v>862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25.5" x14ac:dyDescent="0.25">
      <c r="A24" s="13" t="s">
        <v>940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75" x14ac:dyDescent="0.25">
      <c r="A25" s="13" t="s">
        <v>511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4</v>
      </c>
      <c r="Q25" s="6">
        <v>0</v>
      </c>
      <c r="R25" s="6">
        <v>0</v>
      </c>
      <c r="S25" s="6">
        <v>3</v>
      </c>
      <c r="T25" s="6">
        <v>0</v>
      </c>
    </row>
    <row r="26" spans="1:20" ht="25.5" x14ac:dyDescent="0.25">
      <c r="A26" s="13" t="s">
        <v>283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4</v>
      </c>
      <c r="Q26" s="6">
        <v>0</v>
      </c>
      <c r="R26" s="6">
        <v>0</v>
      </c>
      <c r="S26" s="6">
        <v>3</v>
      </c>
      <c r="T26" s="6">
        <v>0</v>
      </c>
    </row>
    <row r="27" spans="1:20" ht="15.75" x14ac:dyDescent="0.25">
      <c r="A27" s="13" t="s">
        <v>862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25.5" x14ac:dyDescent="0.25">
      <c r="A28" s="13" t="s">
        <v>940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38.25" x14ac:dyDescent="0.25">
      <c r="A29" s="13" t="s">
        <v>280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2</v>
      </c>
      <c r="Q29" s="6">
        <v>2</v>
      </c>
      <c r="R29" s="6">
        <v>0</v>
      </c>
      <c r="S29" s="6">
        <v>5</v>
      </c>
      <c r="T29" s="6">
        <v>0</v>
      </c>
    </row>
    <row r="30" spans="1:20" ht="25.5" x14ac:dyDescent="0.25">
      <c r="A30" s="13" t="s">
        <v>941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2</v>
      </c>
      <c r="Q30" s="6">
        <v>2</v>
      </c>
      <c r="R30" s="6">
        <v>0</v>
      </c>
      <c r="S30" s="6">
        <v>5</v>
      </c>
      <c r="T30" s="6">
        <v>0</v>
      </c>
    </row>
    <row r="31" spans="1:20" ht="15.75" x14ac:dyDescent="0.25">
      <c r="A31" s="13" t="s">
        <v>862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25.5" x14ac:dyDescent="0.25">
      <c r="A32" s="13" t="s">
        <v>940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75" x14ac:dyDescent="0.25">
      <c r="A33" s="13" t="s">
        <v>511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2</v>
      </c>
      <c r="Q33" s="6">
        <v>0</v>
      </c>
      <c r="R33" s="6">
        <v>0</v>
      </c>
      <c r="S33" s="6">
        <v>5</v>
      </c>
      <c r="T33" s="6">
        <v>0</v>
      </c>
    </row>
    <row r="34" spans="1:20" ht="25.5" x14ac:dyDescent="0.25">
      <c r="A34" s="13" t="s">
        <v>942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2</v>
      </c>
      <c r="Q34" s="6">
        <v>0</v>
      </c>
      <c r="R34" s="6">
        <v>0</v>
      </c>
      <c r="S34" s="6">
        <v>5</v>
      </c>
      <c r="T34" s="6">
        <v>0</v>
      </c>
    </row>
    <row r="35" spans="1:20" ht="15.75" x14ac:dyDescent="0.25">
      <c r="A35" s="13" t="s">
        <v>862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25.5" x14ac:dyDescent="0.25">
      <c r="A36" s="13" t="s">
        <v>940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38.25" x14ac:dyDescent="0.25">
      <c r="A37" s="13" t="s">
        <v>281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5</v>
      </c>
      <c r="Q37" s="6">
        <v>2</v>
      </c>
      <c r="R37" s="6">
        <v>0</v>
      </c>
      <c r="S37" s="6">
        <v>1</v>
      </c>
      <c r="T37" s="6">
        <v>0</v>
      </c>
    </row>
    <row r="38" spans="1:20" ht="15.75" x14ac:dyDescent="0.25">
      <c r="A38" s="13" t="s">
        <v>943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2</v>
      </c>
      <c r="Q38" s="6">
        <v>2</v>
      </c>
      <c r="R38" s="6">
        <v>0</v>
      </c>
      <c r="S38" s="6">
        <v>0</v>
      </c>
      <c r="T38" s="6">
        <v>0</v>
      </c>
    </row>
    <row r="39" spans="1:20" ht="25.5" x14ac:dyDescent="0.25">
      <c r="A39" s="13" t="s">
        <v>944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2</v>
      </c>
      <c r="Q39" s="6">
        <v>2</v>
      </c>
      <c r="R39" s="6">
        <v>0</v>
      </c>
      <c r="S39" s="6">
        <v>0</v>
      </c>
      <c r="T39" s="6">
        <v>0</v>
      </c>
    </row>
    <row r="40" spans="1:20" ht="15.75" x14ac:dyDescent="0.25">
      <c r="A40" s="13" t="s">
        <v>569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25.5" x14ac:dyDescent="0.25">
      <c r="A41" s="13" t="s">
        <v>945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75" x14ac:dyDescent="0.25">
      <c r="A42" s="13" t="s">
        <v>511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>
        <v>5</v>
      </c>
      <c r="Q42" s="6">
        <v>0</v>
      </c>
      <c r="R42" s="6">
        <v>0</v>
      </c>
      <c r="S42" s="6">
        <v>1</v>
      </c>
      <c r="T42" s="6">
        <v>0</v>
      </c>
    </row>
    <row r="43" spans="1:20" ht="15.75" x14ac:dyDescent="0.25">
      <c r="A43" s="13" t="s">
        <v>946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</row>
    <row r="44" spans="1:20" ht="25.5" x14ac:dyDescent="0.25">
      <c r="A44" s="13" t="s">
        <v>947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>
        <v>2</v>
      </c>
      <c r="Q44" s="6">
        <v>0</v>
      </c>
      <c r="R44" s="6">
        <v>0</v>
      </c>
      <c r="S44" s="6">
        <v>0</v>
      </c>
      <c r="T44" s="6">
        <v>0</v>
      </c>
    </row>
    <row r="45" spans="1:20" ht="15.75" x14ac:dyDescent="0.25">
      <c r="A45" s="13" t="s">
        <v>569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25.5" x14ac:dyDescent="0.25">
      <c r="A46" s="13" t="s">
        <v>945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51" x14ac:dyDescent="0.25">
      <c r="A47" s="13" t="s">
        <v>948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1</v>
      </c>
      <c r="Q47" s="6">
        <v>1</v>
      </c>
      <c r="R47" s="6">
        <v>0</v>
      </c>
      <c r="S47" s="6">
        <v>7</v>
      </c>
      <c r="T47" s="6">
        <v>0</v>
      </c>
    </row>
    <row r="48" spans="1:20" ht="25.5" x14ac:dyDescent="0.25">
      <c r="A48" s="13" t="s">
        <v>475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1</v>
      </c>
      <c r="Q48" s="6">
        <v>1</v>
      </c>
      <c r="R48" s="6">
        <v>0</v>
      </c>
      <c r="S48" s="6">
        <v>2</v>
      </c>
      <c r="T48" s="6">
        <v>0</v>
      </c>
    </row>
    <row r="49" spans="1:20" ht="15.75" x14ac:dyDescent="0.25">
      <c r="A49" s="13" t="s">
        <v>570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1</v>
      </c>
      <c r="Q49" s="6">
        <v>1</v>
      </c>
      <c r="R49" s="6">
        <v>0</v>
      </c>
      <c r="S49" s="6">
        <v>7</v>
      </c>
      <c r="T49" s="6">
        <v>0</v>
      </c>
    </row>
    <row r="50" spans="1:20" ht="15.75" x14ac:dyDescent="0.25">
      <c r="A50" s="13" t="s">
        <v>862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25.5" x14ac:dyDescent="0.25">
      <c r="A51" s="13" t="s">
        <v>940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25.5" x14ac:dyDescent="0.25">
      <c r="A52" s="13" t="s">
        <v>476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>
        <v>1</v>
      </c>
      <c r="Q52" s="6">
        <v>0</v>
      </c>
      <c r="R52" s="6">
        <v>0</v>
      </c>
      <c r="S52" s="6">
        <v>7</v>
      </c>
      <c r="T52" s="6">
        <v>0</v>
      </c>
    </row>
    <row r="53" spans="1:20" ht="25.5" x14ac:dyDescent="0.25">
      <c r="A53" s="13" t="s">
        <v>949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>
        <v>1</v>
      </c>
      <c r="Q53" s="6">
        <v>0</v>
      </c>
      <c r="R53" s="6">
        <v>0</v>
      </c>
      <c r="S53" s="6">
        <v>2</v>
      </c>
      <c r="T53" s="6">
        <v>0</v>
      </c>
    </row>
    <row r="54" spans="1:20" ht="15.75" x14ac:dyDescent="0.25">
      <c r="A54" s="13" t="s">
        <v>570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>
        <v>1</v>
      </c>
      <c r="Q54" s="6">
        <v>0</v>
      </c>
      <c r="R54" s="6">
        <v>0</v>
      </c>
      <c r="S54" s="6">
        <v>7</v>
      </c>
      <c r="T54" s="6">
        <v>0</v>
      </c>
    </row>
    <row r="55" spans="1:20" ht="15.75" x14ac:dyDescent="0.25">
      <c r="A55" s="13" t="s">
        <v>862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25.5" x14ac:dyDescent="0.25">
      <c r="A56" s="13" t="s">
        <v>940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38.25" customHeight="1" x14ac:dyDescent="0.25">
      <c r="A57" s="13" t="s">
        <v>885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38.25" customHeight="1" x14ac:dyDescent="0.25">
      <c r="A58" s="13" t="s">
        <v>886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25.5" x14ac:dyDescent="0.25">
      <c r="A59" s="13" t="s">
        <v>950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1</v>
      </c>
      <c r="Q59" s="6">
        <v>1</v>
      </c>
      <c r="R59" s="6">
        <v>0</v>
      </c>
      <c r="S59" s="6">
        <v>7</v>
      </c>
      <c r="T59" s="6">
        <v>0</v>
      </c>
    </row>
    <row r="60" spans="1:20" ht="26.1" customHeight="1" x14ac:dyDescent="0.25">
      <c r="A60" s="66" t="s">
        <v>951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25.5" x14ac:dyDescent="0.25">
      <c r="A61" s="13" t="s">
        <v>952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75" customHeight="1" x14ac:dyDescent="0.25">
      <c r="A62" s="13" t="s">
        <v>953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75" x14ac:dyDescent="0.25">
      <c r="A63" s="13" t="s">
        <v>792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75" x14ac:dyDescent="0.25">
      <c r="A64" s="13" t="s">
        <v>954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1</v>
      </c>
      <c r="Q64" s="6">
        <v>1</v>
      </c>
      <c r="R64" s="6">
        <v>0</v>
      </c>
      <c r="S64" s="6">
        <v>7</v>
      </c>
      <c r="T64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2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style="19" customWidth="1"/>
    <col min="2" max="14" width="4" style="19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45" customFormat="1" ht="39.950000000000003" customHeight="1" x14ac:dyDescent="0.2">
      <c r="A17" s="145" t="s">
        <v>285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x14ac:dyDescent="0.2">
      <c r="A18" s="146" t="s">
        <v>286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992</v>
      </c>
      <c r="P19" s="4" t="s">
        <v>864</v>
      </c>
    </row>
    <row r="20" spans="1:16" x14ac:dyDescent="0.2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865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12</v>
      </c>
    </row>
    <row r="22" spans="1:16" ht="25.5" x14ac:dyDescent="0.25">
      <c r="A22" s="3" t="s">
        <v>54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12</v>
      </c>
    </row>
    <row r="23" spans="1:16" ht="15.75" x14ac:dyDescent="0.25">
      <c r="A23" s="3" t="s">
        <v>866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0</v>
      </c>
    </row>
    <row r="24" spans="1:16" ht="25.5" x14ac:dyDescent="0.25">
      <c r="A24" s="3" t="s">
        <v>55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0</v>
      </c>
    </row>
    <row r="25" spans="1:16" ht="15.75" x14ac:dyDescent="0.25">
      <c r="A25" s="3" t="s">
        <v>867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12</v>
      </c>
    </row>
    <row r="26" spans="1:16" ht="25.5" x14ac:dyDescent="0.25">
      <c r="A26" s="3" t="s">
        <v>56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6</v>
      </c>
    </row>
    <row r="27" spans="1:16" ht="15.75" x14ac:dyDescent="0.25">
      <c r="A27" s="3" t="s">
        <v>868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11</v>
      </c>
    </row>
    <row r="28" spans="1:16" ht="25.5" x14ac:dyDescent="0.25">
      <c r="A28" s="3" t="s">
        <v>57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0</v>
      </c>
    </row>
    <row r="29" spans="1:16" ht="25.5" x14ac:dyDescent="0.25">
      <c r="A29" s="3" t="s">
        <v>58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11</v>
      </c>
    </row>
    <row r="30" spans="1:16" ht="38.25" x14ac:dyDescent="0.25">
      <c r="A30" s="3" t="s">
        <v>59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0</v>
      </c>
    </row>
    <row r="31" spans="1:16" ht="15.75" x14ac:dyDescent="0.25">
      <c r="A31" s="3" t="s">
        <v>43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0</v>
      </c>
    </row>
    <row r="32" spans="1:16" ht="15.75" x14ac:dyDescent="0.25">
      <c r="A32" s="3" t="s">
        <v>42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0</v>
      </c>
    </row>
    <row r="33" spans="1:16" ht="25.5" x14ac:dyDescent="0.25">
      <c r="A33" s="3" t="s">
        <v>60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0</v>
      </c>
    </row>
    <row r="34" spans="1:16" ht="15.75" x14ac:dyDescent="0.25">
      <c r="A34" s="3" t="s">
        <v>869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0</v>
      </c>
    </row>
    <row r="35" spans="1:16" ht="25.5" x14ac:dyDescent="0.25">
      <c r="A35" s="3" t="s">
        <v>44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0</v>
      </c>
    </row>
    <row r="36" spans="1:16" ht="15.75" x14ac:dyDescent="0.25">
      <c r="A36" s="3" t="s">
        <v>45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0</v>
      </c>
    </row>
    <row r="37" spans="1:16" ht="15.75" x14ac:dyDescent="0.25">
      <c r="A37" s="3" t="s">
        <v>46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0</v>
      </c>
    </row>
    <row r="38" spans="1:16" ht="15.75" x14ac:dyDescent="0.25">
      <c r="A38" s="3" t="s">
        <v>870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1</v>
      </c>
    </row>
    <row r="39" spans="1:16" ht="15.75" x14ac:dyDescent="0.25">
      <c r="A39" s="3" t="s">
        <v>871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0</v>
      </c>
    </row>
    <row r="40" spans="1:16" ht="38.25" x14ac:dyDescent="0.25">
      <c r="A40" s="3" t="s">
        <v>872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0</v>
      </c>
    </row>
    <row r="41" spans="1:16" ht="25.5" x14ac:dyDescent="0.25">
      <c r="A41" s="3" t="s">
        <v>41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0</v>
      </c>
    </row>
    <row r="42" spans="1:16" ht="25.5" x14ac:dyDescent="0.25">
      <c r="A42" s="3" t="s">
        <v>47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0</v>
      </c>
    </row>
    <row r="43" spans="1:16" ht="15.75" x14ac:dyDescent="0.25">
      <c r="A43" s="3" t="s">
        <v>873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0</v>
      </c>
    </row>
    <row r="44" spans="1:16" ht="15.75" x14ac:dyDescent="0.25">
      <c r="A44" s="3" t="s">
        <v>874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0</v>
      </c>
    </row>
    <row r="45" spans="1:16" ht="15.75" x14ac:dyDescent="0.25">
      <c r="A45" s="3" t="s">
        <v>875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0</v>
      </c>
    </row>
    <row r="46" spans="1:16" ht="15.75" x14ac:dyDescent="0.25">
      <c r="A46" s="3" t="s">
        <v>876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0</v>
      </c>
    </row>
    <row r="47" spans="1:16" ht="15.75" x14ac:dyDescent="0.25">
      <c r="A47" s="3" t="s">
        <v>877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0</v>
      </c>
    </row>
    <row r="48" spans="1:16" ht="15.75" x14ac:dyDescent="0.25">
      <c r="A48" s="3" t="s">
        <v>48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0</v>
      </c>
    </row>
    <row r="49" spans="1:16" ht="15.75" x14ac:dyDescent="0.25">
      <c r="A49" s="3" t="s">
        <v>793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13</v>
      </c>
    </row>
    <row r="50" spans="1:16" ht="25.5" x14ac:dyDescent="0.25">
      <c r="A50" s="3" t="s">
        <v>49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2</v>
      </c>
    </row>
    <row r="51" spans="1:16" ht="25.5" x14ac:dyDescent="0.25">
      <c r="A51" s="3" t="s">
        <v>533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4</v>
      </c>
    </row>
    <row r="52" spans="1:16" ht="15.75" x14ac:dyDescent="0.25">
      <c r="A52" s="3" t="s">
        <v>955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1</v>
      </c>
    </row>
    <row r="53" spans="1:16" ht="15.75" x14ac:dyDescent="0.25">
      <c r="A53" s="3" t="s">
        <v>956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</v>
      </c>
    </row>
    <row r="54" spans="1:16" ht="15.75" x14ac:dyDescent="0.25">
      <c r="A54" s="3" t="s">
        <v>957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0</v>
      </c>
    </row>
    <row r="55" spans="1:16" ht="15.75" x14ac:dyDescent="0.25">
      <c r="A55" s="3" t="s">
        <v>880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3</v>
      </c>
    </row>
    <row r="56" spans="1:16" ht="15.75" x14ac:dyDescent="0.25">
      <c r="A56" s="3" t="s">
        <v>881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2</v>
      </c>
    </row>
    <row r="57" spans="1:16" ht="15.75" x14ac:dyDescent="0.25">
      <c r="A57" s="3" t="s">
        <v>50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0</v>
      </c>
    </row>
    <row r="58" spans="1:16" ht="15.75" x14ac:dyDescent="0.25">
      <c r="A58" s="3" t="s">
        <v>794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1</v>
      </c>
    </row>
    <row r="59" spans="1:16" ht="25.5" x14ac:dyDescent="0.25">
      <c r="A59" s="3" t="s">
        <v>958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0</v>
      </c>
    </row>
    <row r="60" spans="1:16" ht="39.950000000000003" customHeight="1" x14ac:dyDescent="0.25">
      <c r="A60" s="3" t="s">
        <v>1090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0</v>
      </c>
    </row>
    <row r="61" spans="1:16" ht="25.5" x14ac:dyDescent="0.25">
      <c r="A61" s="3" t="s">
        <v>959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0</v>
      </c>
    </row>
    <row r="62" spans="1:16" ht="26.1" customHeight="1" x14ac:dyDescent="0.25">
      <c r="A62" s="3" t="s">
        <v>769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15.75" x14ac:dyDescent="0.25">
      <c r="A63" s="3" t="s">
        <v>960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0</v>
      </c>
    </row>
    <row r="64" spans="1:16" ht="26.1" customHeight="1" x14ac:dyDescent="0.25">
      <c r="A64" s="3" t="s">
        <v>567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39</v>
      </c>
    </row>
    <row r="65" spans="1:16" ht="26.25" x14ac:dyDescent="0.25">
      <c r="A65" s="72" t="s">
        <v>961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15</v>
      </c>
    </row>
    <row r="66" spans="1:16" ht="15.75" x14ac:dyDescent="0.25">
      <c r="A66" s="3" t="s">
        <v>53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18</v>
      </c>
    </row>
    <row r="67" spans="1:16" ht="15.75" x14ac:dyDescent="0.25">
      <c r="A67" s="3" t="s">
        <v>51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6</v>
      </c>
    </row>
    <row r="68" spans="1:16" ht="26.1" customHeight="1" x14ac:dyDescent="0.25">
      <c r="A68" s="3" t="s">
        <v>568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48</v>
      </c>
    </row>
    <row r="69" spans="1:16" ht="25.5" x14ac:dyDescent="0.25">
      <c r="A69" s="3" t="s">
        <v>962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20</v>
      </c>
    </row>
    <row r="70" spans="1:16" ht="15.75" x14ac:dyDescent="0.25">
      <c r="A70" s="3" t="s">
        <v>53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17</v>
      </c>
    </row>
    <row r="71" spans="1:16" ht="15.75" x14ac:dyDescent="0.25">
      <c r="A71" s="3" t="s">
        <v>51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11</v>
      </c>
    </row>
    <row r="72" spans="1:16" ht="38.25" x14ac:dyDescent="0.25">
      <c r="A72" s="3" t="s">
        <v>963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0</v>
      </c>
    </row>
    <row r="73" spans="1:16" ht="25.5" x14ac:dyDescent="0.25">
      <c r="A73" s="3" t="s">
        <v>964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0</v>
      </c>
    </row>
    <row r="74" spans="1:16" ht="15" customHeight="1" x14ac:dyDescent="0.25">
      <c r="A74" s="3" t="s">
        <v>53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0</v>
      </c>
    </row>
    <row r="75" spans="1:16" ht="15.75" x14ac:dyDescent="0.25">
      <c r="A75" s="3" t="s">
        <v>51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0</v>
      </c>
    </row>
    <row r="76" spans="1:16" ht="15.75" x14ac:dyDescent="0.25">
      <c r="A76" s="3" t="s">
        <v>52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0</v>
      </c>
    </row>
    <row r="77" spans="1:16" ht="51" x14ac:dyDescent="0.25">
      <c r="A77" s="3" t="s">
        <v>965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0</v>
      </c>
    </row>
    <row r="78" spans="1:16" ht="15.75" x14ac:dyDescent="0.25">
      <c r="A78" s="3" t="s">
        <v>966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32</v>
      </c>
    </row>
    <row r="79" spans="1:16" ht="15.75" x14ac:dyDescent="0.25">
      <c r="A79" s="3" t="s">
        <v>967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16</v>
      </c>
    </row>
    <row r="80" spans="1:16" ht="15.75" x14ac:dyDescent="0.25">
      <c r="A80" s="3" t="s">
        <v>968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29</v>
      </c>
    </row>
    <row r="81" spans="1:16" ht="15.75" x14ac:dyDescent="0.25">
      <c r="A81" s="3" t="s">
        <v>969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8</v>
      </c>
    </row>
    <row r="82" spans="1:16" ht="25.5" x14ac:dyDescent="0.25">
      <c r="A82" s="3" t="s">
        <v>970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54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Q53"/>
  <sheetViews>
    <sheetView showGridLines="0" topLeftCell="A17" workbookViewId="0">
      <selection activeCell="P21" sqref="P21"/>
    </sheetView>
  </sheetViews>
  <sheetFormatPr defaultColWidth="9.33203125" defaultRowHeight="12.75" x14ac:dyDescent="0.2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1" t="s">
        <v>532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6" x14ac:dyDescent="0.2">
      <c r="A18" s="152" t="s">
        <v>543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ht="25.5" x14ac:dyDescent="0.2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9"/>
      <c r="L19" s="25"/>
      <c r="M19" s="25"/>
      <c r="N19" s="25"/>
      <c r="O19" s="26" t="s">
        <v>992</v>
      </c>
      <c r="P19" s="26" t="s">
        <v>985</v>
      </c>
    </row>
    <row r="20" spans="1:16" x14ac:dyDescent="0.2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3"/>
      <c r="L20" s="27"/>
      <c r="M20" s="27"/>
      <c r="N20" s="27"/>
      <c r="O20" s="27">
        <v>2</v>
      </c>
      <c r="P20" s="27">
        <v>3</v>
      </c>
    </row>
    <row r="21" spans="1:16" ht="39.950000000000003" customHeight="1" x14ac:dyDescent="0.25">
      <c r="A21" s="157" t="s">
        <v>770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28"/>
      <c r="M21" s="28"/>
      <c r="N21" s="28"/>
      <c r="O21" s="29">
        <v>1</v>
      </c>
      <c r="P21" s="6">
        <v>0</v>
      </c>
    </row>
    <row r="22" spans="1:16" ht="39.950000000000003" customHeight="1" x14ac:dyDescent="0.25">
      <c r="A22" s="157" t="s">
        <v>771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30"/>
      <c r="M22" s="30"/>
      <c r="N22" s="30"/>
      <c r="O22" s="29">
        <v>2</v>
      </c>
      <c r="P22" s="6">
        <v>1</v>
      </c>
    </row>
    <row r="23" spans="1:16" ht="25.5" customHeight="1" x14ac:dyDescent="0.25">
      <c r="A23" s="154" t="s">
        <v>882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31"/>
      <c r="M23" s="31"/>
      <c r="N23" s="31"/>
      <c r="O23" s="29">
        <v>3</v>
      </c>
      <c r="P23" s="6">
        <v>1</v>
      </c>
    </row>
    <row r="24" spans="1:16" ht="15.75" customHeight="1" x14ac:dyDescent="0.25">
      <c r="A24" s="157" t="s">
        <v>883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9"/>
      <c r="L24" s="30"/>
      <c r="M24" s="30"/>
      <c r="N24" s="30"/>
      <c r="O24" s="29">
        <v>4</v>
      </c>
      <c r="P24" s="6">
        <v>0</v>
      </c>
    </row>
    <row r="25" spans="1:16" ht="15.75" customHeight="1" x14ac:dyDescent="0.25">
      <c r="A25" s="157" t="s">
        <v>884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30"/>
      <c r="M25" s="30"/>
      <c r="N25" s="30"/>
      <c r="O25" s="29">
        <v>5</v>
      </c>
      <c r="P25" s="6">
        <v>0</v>
      </c>
    </row>
    <row r="26" spans="1:16" ht="15.75" customHeight="1" x14ac:dyDescent="0.25">
      <c r="A26" s="157" t="s">
        <v>177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30"/>
      <c r="M26" s="30"/>
      <c r="N26" s="30"/>
      <c r="O26" s="29">
        <v>6</v>
      </c>
      <c r="P26" s="6">
        <v>3</v>
      </c>
    </row>
    <row r="27" spans="1:16" ht="30" customHeight="1" x14ac:dyDescent="0.25">
      <c r="A27" s="157" t="s">
        <v>178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30"/>
      <c r="M27" s="30"/>
      <c r="N27" s="30"/>
      <c r="O27" s="29">
        <v>7</v>
      </c>
      <c r="P27" s="6">
        <v>1</v>
      </c>
    </row>
    <row r="28" spans="1:16" ht="15.75" customHeight="1" x14ac:dyDescent="0.25">
      <c r="A28" s="157" t="s">
        <v>179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30"/>
      <c r="M28" s="30"/>
      <c r="N28" s="30"/>
      <c r="O28" s="29">
        <v>8</v>
      </c>
      <c r="P28" s="6">
        <v>2</v>
      </c>
    </row>
    <row r="29" spans="1:16" ht="15.75" customHeight="1" x14ac:dyDescent="0.25">
      <c r="A29" s="157" t="s">
        <v>180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30"/>
      <c r="M29" s="30"/>
      <c r="N29" s="30"/>
      <c r="O29" s="29">
        <v>9</v>
      </c>
      <c r="P29" s="6">
        <v>0</v>
      </c>
    </row>
    <row r="30" spans="1:16" ht="15.75" customHeight="1" x14ac:dyDescent="0.25">
      <c r="A30" s="157" t="s">
        <v>181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30"/>
      <c r="M30" s="30"/>
      <c r="N30" s="30"/>
      <c r="O30" s="29">
        <v>10</v>
      </c>
      <c r="P30" s="6">
        <v>0</v>
      </c>
    </row>
    <row r="31" spans="1:16" ht="30" customHeight="1" x14ac:dyDescent="0.25">
      <c r="A31" s="157" t="s">
        <v>238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30"/>
      <c r="M31" s="30"/>
      <c r="N31" s="30"/>
      <c r="O31" s="29">
        <v>11</v>
      </c>
      <c r="P31" s="6">
        <v>1</v>
      </c>
    </row>
    <row r="32" spans="1:16" ht="30" customHeight="1" x14ac:dyDescent="0.25">
      <c r="A32" s="157" t="s">
        <v>182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30"/>
      <c r="M32" s="30"/>
      <c r="N32" s="30"/>
      <c r="O32" s="29">
        <v>12</v>
      </c>
      <c r="P32" s="6">
        <v>0</v>
      </c>
    </row>
    <row r="33" spans="1:17" ht="30" customHeight="1" x14ac:dyDescent="0.25">
      <c r="A33" s="157" t="s">
        <v>184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30"/>
      <c r="M33" s="30"/>
      <c r="N33" s="30"/>
      <c r="O33" s="29">
        <v>13</v>
      </c>
      <c r="P33" s="6">
        <v>1</v>
      </c>
    </row>
    <row r="34" spans="1:17" ht="15.75" customHeight="1" x14ac:dyDescent="0.25">
      <c r="A34" s="157" t="s">
        <v>183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30"/>
      <c r="M34" s="30"/>
      <c r="N34" s="30"/>
      <c r="O34" s="29">
        <v>14</v>
      </c>
      <c r="P34" s="6">
        <v>0</v>
      </c>
    </row>
    <row r="35" spans="1:17" ht="39.950000000000003" customHeight="1" x14ac:dyDescent="0.25">
      <c r="A35" s="157" t="s">
        <v>971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30"/>
      <c r="M35" s="30"/>
      <c r="N35" s="30"/>
      <c r="O35" s="29">
        <v>15</v>
      </c>
      <c r="P35" s="6">
        <v>1</v>
      </c>
    </row>
    <row r="36" spans="1:17" ht="30" customHeight="1" x14ac:dyDescent="0.25">
      <c r="A36" s="157" t="s">
        <v>185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30"/>
      <c r="M36" s="30"/>
      <c r="N36" s="30"/>
      <c r="O36" s="29">
        <v>16</v>
      </c>
      <c r="P36" s="6">
        <v>1</v>
      </c>
    </row>
    <row r="37" spans="1:17" ht="26.1" customHeight="1" x14ac:dyDescent="0.25">
      <c r="A37" s="157" t="s">
        <v>972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30"/>
      <c r="M37" s="30"/>
      <c r="N37" s="30"/>
      <c r="O37" s="29">
        <v>17</v>
      </c>
      <c r="P37" s="6">
        <v>0</v>
      </c>
    </row>
    <row r="38" spans="1:17" ht="15.75" customHeight="1" x14ac:dyDescent="0.25">
      <c r="A38" s="157" t="s">
        <v>973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30"/>
      <c r="M38" s="30"/>
      <c r="N38" s="30"/>
      <c r="O38" s="29">
        <v>18</v>
      </c>
      <c r="P38" s="6">
        <v>0</v>
      </c>
    </row>
    <row r="39" spans="1:17" ht="15.75" customHeight="1" x14ac:dyDescent="0.25">
      <c r="A39" s="157" t="s">
        <v>1140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30"/>
      <c r="M39" s="30"/>
      <c r="N39" s="30"/>
      <c r="O39" s="29">
        <v>19</v>
      </c>
      <c r="P39" s="6">
        <v>0</v>
      </c>
    </row>
    <row r="40" spans="1:17" ht="15.75" customHeight="1" x14ac:dyDescent="0.25">
      <c r="A40" s="157" t="s">
        <v>1141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9"/>
      <c r="L40" s="30"/>
      <c r="M40" s="30"/>
      <c r="N40" s="30"/>
      <c r="O40" s="29">
        <v>20</v>
      </c>
      <c r="P40" s="6">
        <v>0</v>
      </c>
    </row>
    <row r="41" spans="1:17" ht="15.75" customHeight="1" x14ac:dyDescent="0.25">
      <c r="A41" s="157" t="s">
        <v>1142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9"/>
      <c r="L41" s="30"/>
      <c r="M41" s="30"/>
      <c r="N41" s="30"/>
      <c r="O41" s="29">
        <v>21</v>
      </c>
      <c r="P41" s="6">
        <v>0</v>
      </c>
    </row>
    <row r="45" spans="1:17" ht="50.1" customHeight="1" x14ac:dyDescent="0.2">
      <c r="A45" s="164" t="s">
        <v>175</v>
      </c>
      <c r="B45" s="164"/>
      <c r="C45" s="164"/>
      <c r="D45" s="164"/>
    </row>
    <row r="46" spans="1:17" ht="15" x14ac:dyDescent="0.25">
      <c r="A46" s="160" t="s">
        <v>176</v>
      </c>
      <c r="B46" s="160"/>
      <c r="C46" s="160"/>
      <c r="D46" s="160"/>
      <c r="E46" s="147"/>
      <c r="F46" s="147"/>
      <c r="G46" s="147"/>
      <c r="I46" s="147"/>
      <c r="J46" s="147"/>
      <c r="K46" s="147"/>
      <c r="P46" s="153"/>
      <c r="Q46" s="153"/>
    </row>
    <row r="47" spans="1:17" x14ac:dyDescent="0.2">
      <c r="E47" s="149" t="s">
        <v>512</v>
      </c>
      <c r="F47" s="149"/>
      <c r="G47" s="149"/>
      <c r="I47" s="149" t="s">
        <v>513</v>
      </c>
      <c r="J47" s="149"/>
      <c r="K47" s="149"/>
      <c r="P47" s="149" t="s">
        <v>514</v>
      </c>
      <c r="Q47" s="149"/>
    </row>
    <row r="48" spans="1:17" x14ac:dyDescent="0.2">
      <c r="D48" s="24"/>
      <c r="H48" s="24"/>
      <c r="I48" s="24"/>
      <c r="J48" s="24"/>
      <c r="K48" s="24"/>
    </row>
    <row r="49" spans="4:11" ht="15" x14ac:dyDescent="0.25">
      <c r="E49" s="147"/>
      <c r="F49" s="147"/>
      <c r="G49" s="147"/>
      <c r="I49" s="148"/>
      <c r="J49" s="148"/>
      <c r="K49" s="148"/>
    </row>
    <row r="50" spans="4:11" ht="15.95" customHeight="1" x14ac:dyDescent="0.2">
      <c r="D50" s="24"/>
      <c r="E50" s="149" t="s">
        <v>515</v>
      </c>
      <c r="F50" s="149"/>
      <c r="G50" s="149"/>
      <c r="H50" s="24"/>
      <c r="I50" s="150" t="s">
        <v>516</v>
      </c>
      <c r="J50" s="150"/>
      <c r="K50" s="150"/>
    </row>
    <row r="52" spans="4:11" x14ac:dyDescent="0.2">
      <c r="F52" s="24"/>
      <c r="G52" s="24"/>
      <c r="H52" s="24"/>
    </row>
    <row r="53" spans="4:11" x14ac:dyDescent="0.2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A41:K41"/>
    <mergeCell ref="A19:K19"/>
    <mergeCell ref="A20:K20"/>
    <mergeCell ref="P47:Q47"/>
    <mergeCell ref="A45:D45"/>
    <mergeCell ref="I46:K46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E49:G49"/>
    <mergeCell ref="I49:K49"/>
    <mergeCell ref="E50:G50"/>
    <mergeCell ref="I50:K50"/>
    <mergeCell ref="E47:G47"/>
    <mergeCell ref="I47:K47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x14ac:dyDescent="0.2">
      <c r="A1" s="47" t="s">
        <v>1091</v>
      </c>
      <c r="B1" s="48"/>
      <c r="C1" s="48"/>
      <c r="D1" s="47"/>
      <c r="E1" s="48"/>
      <c r="F1" s="48"/>
      <c r="G1" s="48"/>
      <c r="H1" s="48"/>
      <c r="J1" s="52" t="s">
        <v>841</v>
      </c>
      <c r="K1" s="52"/>
      <c r="L1" s="53"/>
      <c r="M1" s="53"/>
      <c r="O1" s="52" t="s">
        <v>856</v>
      </c>
      <c r="P1" s="53"/>
    </row>
    <row r="2" spans="1:16" x14ac:dyDescent="0.2">
      <c r="A2" s="49" t="s">
        <v>1092</v>
      </c>
      <c r="B2" s="49" t="s">
        <v>1093</v>
      </c>
      <c r="C2" s="49" t="s">
        <v>1094</v>
      </c>
      <c r="D2" s="49" t="s">
        <v>1095</v>
      </c>
      <c r="E2" s="49" t="s">
        <v>1096</v>
      </c>
      <c r="F2" s="49" t="s">
        <v>1097</v>
      </c>
      <c r="G2" s="49" t="s">
        <v>1098</v>
      </c>
      <c r="H2" s="49" t="s">
        <v>1099</v>
      </c>
      <c r="J2" s="54" t="s">
        <v>842</v>
      </c>
      <c r="K2" s="54" t="s">
        <v>843</v>
      </c>
      <c r="L2" s="54" t="s">
        <v>1096</v>
      </c>
      <c r="M2" s="54" t="s">
        <v>844</v>
      </c>
      <c r="O2" s="57" t="s">
        <v>857</v>
      </c>
      <c r="P2" s="57" t="s">
        <v>858</v>
      </c>
    </row>
    <row r="3" spans="1:16" x14ac:dyDescent="0.2">
      <c r="A3" s="50">
        <f t="shared" ref="A3:A66" si="0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4</v>
      </c>
      <c r="F3" s="50"/>
      <c r="G3" s="50"/>
      <c r="H3" s="51">
        <f>SUM(H4:H11,H12,H36,H652,H759,H1031,H1063,H1076)</f>
        <v>4</v>
      </c>
      <c r="J3" s="32" t="s">
        <v>845</v>
      </c>
      <c r="K3" s="32">
        <v>1</v>
      </c>
      <c r="L3" s="32" t="s">
        <v>846</v>
      </c>
      <c r="M3" s="32" t="s">
        <v>524</v>
      </c>
    </row>
    <row r="4" spans="1:16" x14ac:dyDescent="0.2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1100</v>
      </c>
      <c r="H4" s="32">
        <f>IF(LEN(P_1)&lt;&gt;0,0,1)</f>
        <v>0</v>
      </c>
      <c r="J4" s="32" t="s">
        <v>847</v>
      </c>
      <c r="K4" s="32">
        <v>2</v>
      </c>
      <c r="L4" s="32" t="s">
        <v>848</v>
      </c>
      <c r="M4" s="32" t="str">
        <f>IF(P_1=0,"Нет данных",P_1)</f>
        <v>Администрация муниципального образования "Красногорский район"</v>
      </c>
      <c r="O4" s="58">
        <f ca="1">TODAY()</f>
        <v>42753</v>
      </c>
      <c r="P4">
        <v>0</v>
      </c>
    </row>
    <row r="5" spans="1:16" x14ac:dyDescent="0.2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1101</v>
      </c>
      <c r="H5" s="32">
        <f>IF(LEN(P_2)&lt;&gt;0,0,1)</f>
        <v>0</v>
      </c>
      <c r="J5" s="32" t="s">
        <v>849</v>
      </c>
      <c r="K5" s="32">
        <v>3</v>
      </c>
      <c r="L5" s="32" t="s">
        <v>850</v>
      </c>
      <c r="M5" s="32" t="str">
        <f>IF(P_2=0,"Нет данных",P_2)</f>
        <v>427650, ур, Красногорский район, с. Красногорское, ул.Ленина, д.64</v>
      </c>
    </row>
    <row r="6" spans="1:16" x14ac:dyDescent="0.2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1102</v>
      </c>
      <c r="H6" s="32">
        <f>IF(LEN(P_3)&lt;&gt;0,0,1)</f>
        <v>0</v>
      </c>
      <c r="J6" s="32" t="s">
        <v>851</v>
      </c>
      <c r="K6" s="32">
        <v>4</v>
      </c>
      <c r="L6" s="32" t="s">
        <v>852</v>
      </c>
      <c r="M6" s="32" t="str">
        <f>TEXT(P_3,"0000000")</f>
        <v>0609542</v>
      </c>
    </row>
    <row r="7" spans="1:16" x14ac:dyDescent="0.2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1103</v>
      </c>
      <c r="H7" s="32">
        <f>IF(LEN(P_4)&lt;&gt;0,0,1)</f>
        <v>0</v>
      </c>
      <c r="J7" s="32" t="s">
        <v>853</v>
      </c>
      <c r="K7" s="32">
        <v>5</v>
      </c>
      <c r="L7" s="32" t="s">
        <v>854</v>
      </c>
      <c r="M7" s="32">
        <f>IF(P_4=0,"Нет данных",P_4)</f>
        <v>4049500</v>
      </c>
    </row>
    <row r="8" spans="1:16" x14ac:dyDescent="0.2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1104</v>
      </c>
      <c r="H8" s="32">
        <f>IF(LEN(R_1)&lt;&gt;0,0,1)</f>
        <v>1</v>
      </c>
      <c r="J8" s="55" t="s">
        <v>855</v>
      </c>
      <c r="K8" s="56"/>
      <c r="L8" s="56"/>
      <c r="M8" s="56"/>
    </row>
    <row r="9" spans="1:16" x14ac:dyDescent="0.2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1105</v>
      </c>
      <c r="H9" s="32">
        <f>IF(LEN(R_2)&lt;&gt;0,0,1)</f>
        <v>1</v>
      </c>
    </row>
    <row r="10" spans="1:16" x14ac:dyDescent="0.2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1106</v>
      </c>
      <c r="H10" s="32">
        <f>IF(LEN(R_3)&lt;&gt;0,0,1)</f>
        <v>1</v>
      </c>
    </row>
    <row r="11" spans="1:16" x14ac:dyDescent="0.2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1107</v>
      </c>
      <c r="H11" s="32">
        <f>IF(LEN(R_4)&lt;&gt;0,0,1)</f>
        <v>1</v>
      </c>
    </row>
    <row r="12" spans="1:16" x14ac:dyDescent="0.2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SUM(H13:H35)</f>
        <v>0</v>
      </c>
    </row>
    <row r="13" spans="1:16" x14ac:dyDescent="0.2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1108</v>
      </c>
      <c r="H13">
        <f>IF('Раздел 1'!$P$26=SUM('Раздел 1'!$P$21:$P$22),0,1)</f>
        <v>0</v>
      </c>
    </row>
    <row r="14" spans="1:16" x14ac:dyDescent="0.2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292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1109</v>
      </c>
      <c r="H15" s="43">
        <f>IF('Раздел 1'!P22&gt;='Раздел 1'!P23,0,1)</f>
        <v>0</v>
      </c>
    </row>
    <row r="16" spans="1:16" x14ac:dyDescent="0.2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1110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1111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293</v>
      </c>
      <c r="H18">
        <f>IF('Раздел 1'!P51&gt;='Раздел 1'!P52,0,1)</f>
        <v>0</v>
      </c>
    </row>
    <row r="19" spans="1:8" x14ac:dyDescent="0.2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294</v>
      </c>
      <c r="H19">
        <f>IF('Раздел 1'!P26=SUM('Раздел 1'!P27:P31,'Раздел 1'!P33,'Раздел 1'!P40,'Раздел 1'!P46:P51),0,1)</f>
        <v>0</v>
      </c>
    </row>
    <row r="20" spans="1:8" x14ac:dyDescent="0.2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295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291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296</v>
      </c>
      <c r="H22">
        <f>IF('Раздел 1'!P42=SUM('Раздел 1'!P43:P45),0,1)</f>
        <v>0</v>
      </c>
    </row>
    <row r="23" spans="1:8" x14ac:dyDescent="0.2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241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242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243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244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245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240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239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297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298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299</v>
      </c>
      <c r="H32">
        <f>IF('Раздел 1'!P61&gt;=SUM('Раздел 1'!P62:P63),0,1)</f>
        <v>0</v>
      </c>
    </row>
    <row r="33" spans="1:8" x14ac:dyDescent="0.2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300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301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302</v>
      </c>
      <c r="H35">
        <f>IF('Раздел 1'!P57&gt;='Раздел 1'!P58,0,1)</f>
        <v>0</v>
      </c>
    </row>
    <row r="36" spans="1:8" x14ac:dyDescent="0.2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3" customFormat="1" x14ac:dyDescent="0.2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1046</v>
      </c>
      <c r="H37" s="73">
        <f>IF('Раздел 2'!P21&gt;='Раздел 2'!P22,0,1)</f>
        <v>0</v>
      </c>
    </row>
    <row r="38" spans="1:8" s="73" customFormat="1" x14ac:dyDescent="0.2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1047</v>
      </c>
      <c r="H38" s="73">
        <f>IF('Раздел 2'!Q21&gt;='Раздел 2'!Q22,0,1)</f>
        <v>0</v>
      </c>
    </row>
    <row r="39" spans="1:8" s="73" customFormat="1" x14ac:dyDescent="0.2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1048</v>
      </c>
      <c r="H39" s="73">
        <f>IF('Раздел 2'!R21&gt;='Раздел 2'!R22,0,1)</f>
        <v>0</v>
      </c>
    </row>
    <row r="40" spans="1:8" s="73" customFormat="1" x14ac:dyDescent="0.2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1049</v>
      </c>
      <c r="H40" s="73">
        <f>IF('Раздел 2'!S21&gt;='Раздел 2'!S22,0,1)</f>
        <v>0</v>
      </c>
    </row>
    <row r="41" spans="1:8" s="73" customFormat="1" x14ac:dyDescent="0.2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1050</v>
      </c>
      <c r="H41" s="73">
        <f>IF('Раздел 2'!T21&gt;='Раздел 2'!T22,0,1)</f>
        <v>0</v>
      </c>
    </row>
    <row r="42" spans="1:8" s="73" customFormat="1" x14ac:dyDescent="0.2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1051</v>
      </c>
      <c r="H42" s="73">
        <f>IF('Раздел 2'!U21&gt;='Раздел 2'!U22,0,1)</f>
        <v>0</v>
      </c>
    </row>
    <row r="43" spans="1:8" s="73" customFormat="1" x14ac:dyDescent="0.2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1052</v>
      </c>
      <c r="H43" s="73">
        <f>IF('Раздел 2'!V21&gt;='Раздел 2'!V22,0,1)</f>
        <v>0</v>
      </c>
    </row>
    <row r="44" spans="1:8" s="73" customFormat="1" x14ac:dyDescent="0.2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1053</v>
      </c>
      <c r="H44" s="73">
        <f>IF('Раздел 2'!W21&gt;='Раздел 2'!W22,0,1)</f>
        <v>0</v>
      </c>
    </row>
    <row r="45" spans="1:8" s="73" customFormat="1" x14ac:dyDescent="0.2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1054</v>
      </c>
      <c r="H45" s="73">
        <f>IF('Раздел 2'!X21&gt;='Раздел 2'!X22,0,1)</f>
        <v>0</v>
      </c>
    </row>
    <row r="46" spans="1:8" s="73" customFormat="1" x14ac:dyDescent="0.2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1055</v>
      </c>
      <c r="H46" s="73">
        <f>IF('Раздел 2'!Y21&gt;='Раздел 2'!Y22,0,1)</f>
        <v>0</v>
      </c>
    </row>
    <row r="47" spans="1:8" s="73" customFormat="1" x14ac:dyDescent="0.2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1056</v>
      </c>
      <c r="H47" s="73">
        <f>IF('Раздел 2'!Z21&gt;='Раздел 2'!Z22,0,1)</f>
        <v>0</v>
      </c>
    </row>
    <row r="48" spans="1:8" s="73" customFormat="1" x14ac:dyDescent="0.2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1143</v>
      </c>
      <c r="H48" s="73">
        <f>IF('Раздел 2'!AA21&gt;='Раздел 2'!AA22,0,1)</f>
        <v>0</v>
      </c>
    </row>
    <row r="49" spans="1:8" s="73" customFormat="1" x14ac:dyDescent="0.2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1057</v>
      </c>
      <c r="H49" s="73">
        <f>IF('Раздел 2'!P25&gt;='Раздел 2'!P26,0,1)</f>
        <v>0</v>
      </c>
    </row>
    <row r="50" spans="1:8" s="73" customFormat="1" x14ac:dyDescent="0.2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1058</v>
      </c>
      <c r="H50" s="73">
        <f>IF('Раздел 2'!Q25&gt;='Раздел 2'!Q26,0,1)</f>
        <v>0</v>
      </c>
    </row>
    <row r="51" spans="1:8" s="73" customFormat="1" x14ac:dyDescent="0.2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1059</v>
      </c>
      <c r="H51" s="73">
        <f>IF('Раздел 2'!R25&gt;='Раздел 2'!R26,0,1)</f>
        <v>0</v>
      </c>
    </row>
    <row r="52" spans="1:8" s="73" customFormat="1" x14ac:dyDescent="0.2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1060</v>
      </c>
      <c r="H52" s="73">
        <f>IF('Раздел 2'!S25&gt;='Раздел 2'!S26,0,1)</f>
        <v>0</v>
      </c>
    </row>
    <row r="53" spans="1:8" s="73" customFormat="1" x14ac:dyDescent="0.2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1061</v>
      </c>
      <c r="H53" s="73">
        <f>IF('Раздел 2'!T25&gt;='Раздел 2'!T26,0,1)</f>
        <v>0</v>
      </c>
    </row>
    <row r="54" spans="1:8" s="73" customFormat="1" x14ac:dyDescent="0.2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1062</v>
      </c>
      <c r="H54" s="73">
        <f>IF('Раздел 2'!U25&gt;='Раздел 2'!U26,0,1)</f>
        <v>0</v>
      </c>
    </row>
    <row r="55" spans="1:8" s="73" customFormat="1" x14ac:dyDescent="0.2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1063</v>
      </c>
      <c r="H55" s="73">
        <f>IF('Раздел 2'!V25&gt;='Раздел 2'!V26,0,1)</f>
        <v>0</v>
      </c>
    </row>
    <row r="56" spans="1:8" s="73" customFormat="1" x14ac:dyDescent="0.2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1064</v>
      </c>
      <c r="H56" s="73">
        <f>IF('Раздел 2'!W25&gt;='Раздел 2'!W26,0,1)</f>
        <v>0</v>
      </c>
    </row>
    <row r="57" spans="1:8" s="73" customFormat="1" x14ac:dyDescent="0.2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1065</v>
      </c>
      <c r="H57" s="73">
        <f>IF('Раздел 2'!X25&gt;='Раздел 2'!X26,0,1)</f>
        <v>0</v>
      </c>
    </row>
    <row r="58" spans="1:8" s="73" customFormat="1" x14ac:dyDescent="0.2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1066</v>
      </c>
      <c r="H58" s="73">
        <f>IF('Раздел 2'!Y25&gt;='Раздел 2'!Y26,0,1)</f>
        <v>0</v>
      </c>
    </row>
    <row r="59" spans="1:8" s="73" customFormat="1" x14ac:dyDescent="0.2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1067</v>
      </c>
      <c r="H59" s="73">
        <f>IF('Раздел 2'!Z25&gt;='Раздел 2'!Z26,0,1)</f>
        <v>0</v>
      </c>
    </row>
    <row r="60" spans="1:8" s="73" customFormat="1" x14ac:dyDescent="0.2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1144</v>
      </c>
      <c r="H60" s="73">
        <f>IF('Раздел 2'!AA25&gt;='Раздел 2'!AA26,0,1)</f>
        <v>0</v>
      </c>
    </row>
    <row r="61" spans="1:8" s="73" customFormat="1" x14ac:dyDescent="0.2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1068</v>
      </c>
      <c r="H61" s="73">
        <f>IF('Раздел 2'!P25&gt;='Раздел 2'!P28,0,1)</f>
        <v>0</v>
      </c>
    </row>
    <row r="62" spans="1:8" s="73" customFormat="1" x14ac:dyDescent="0.2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1069</v>
      </c>
      <c r="H62" s="73">
        <f>IF('Раздел 2'!Q25&gt;='Раздел 2'!Q28,0,1)</f>
        <v>0</v>
      </c>
    </row>
    <row r="63" spans="1:8" s="73" customFormat="1" x14ac:dyDescent="0.2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1070</v>
      </c>
      <c r="H63" s="73">
        <f>IF('Раздел 2'!R25&gt;='Раздел 2'!R28,0,1)</f>
        <v>0</v>
      </c>
    </row>
    <row r="64" spans="1:8" s="73" customFormat="1" x14ac:dyDescent="0.2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1071</v>
      </c>
      <c r="H64" s="73">
        <f>IF('Раздел 2'!S25&gt;='Раздел 2'!S28,0,1)</f>
        <v>0</v>
      </c>
    </row>
    <row r="65" spans="1:8" s="73" customFormat="1" x14ac:dyDescent="0.2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1072</v>
      </c>
      <c r="H65" s="73">
        <f>IF('Раздел 2'!T25&gt;='Раздел 2'!T28,0,1)</f>
        <v>0</v>
      </c>
    </row>
    <row r="66" spans="1:8" s="73" customFormat="1" x14ac:dyDescent="0.2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1073</v>
      </c>
      <c r="H66" s="73">
        <f>IF('Раздел 2'!U25&gt;='Раздел 2'!U28,0,1)</f>
        <v>0</v>
      </c>
    </row>
    <row r="67" spans="1:8" s="73" customFormat="1" x14ac:dyDescent="0.2">
      <c r="A67" s="73">
        <f t="shared" ref="A67:A130" si="1">P_3</f>
        <v>609542</v>
      </c>
      <c r="B67" s="74">
        <v>2</v>
      </c>
      <c r="C67" s="74">
        <v>31</v>
      </c>
      <c r="D67" s="74">
        <v>31</v>
      </c>
      <c r="E67" s="74" t="s">
        <v>1074</v>
      </c>
      <c r="H67" s="73">
        <f>IF('Раздел 2'!V25&gt;='Раздел 2'!V28,0,1)</f>
        <v>0</v>
      </c>
    </row>
    <row r="68" spans="1:8" s="73" customFormat="1" x14ac:dyDescent="0.2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1075</v>
      </c>
      <c r="H68" s="73">
        <f>IF('Раздел 2'!W25&gt;='Раздел 2'!W28,0,1)</f>
        <v>0</v>
      </c>
    </row>
    <row r="69" spans="1:8" s="73" customFormat="1" x14ac:dyDescent="0.2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1076</v>
      </c>
      <c r="H69" s="73">
        <f>IF('Раздел 2'!X25&gt;='Раздел 2'!X28,0,1)</f>
        <v>0</v>
      </c>
    </row>
    <row r="70" spans="1:8" s="73" customFormat="1" x14ac:dyDescent="0.2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1077</v>
      </c>
      <c r="H70" s="73">
        <f>IF('Раздел 2'!Y25&gt;='Раздел 2'!Y28,0,1)</f>
        <v>0</v>
      </c>
    </row>
    <row r="71" spans="1:8" s="73" customFormat="1" x14ac:dyDescent="0.2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1078</v>
      </c>
      <c r="H71" s="73">
        <f>IF('Раздел 2'!Z25&gt;='Раздел 2'!Z28,0,1)</f>
        <v>0</v>
      </c>
    </row>
    <row r="72" spans="1:8" s="73" customFormat="1" x14ac:dyDescent="0.2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1145</v>
      </c>
      <c r="H72" s="73">
        <f>IF('Раздел 2'!AA25&gt;='Раздел 2'!AA28,0,1)</f>
        <v>0</v>
      </c>
    </row>
    <row r="73" spans="1:8" s="73" customFormat="1" x14ac:dyDescent="0.2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303</v>
      </c>
      <c r="H73" s="73">
        <f>IF('Раздел 2'!P25&gt;='Раздел 2'!P31,0,1)</f>
        <v>0</v>
      </c>
    </row>
    <row r="74" spans="1:8" s="73" customFormat="1" x14ac:dyDescent="0.2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304</v>
      </c>
      <c r="H74" s="73">
        <f>IF('Раздел 2'!Q25&gt;='Раздел 2'!Q31,0,1)</f>
        <v>0</v>
      </c>
    </row>
    <row r="75" spans="1:8" s="73" customFormat="1" x14ac:dyDescent="0.2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305</v>
      </c>
      <c r="H75" s="73">
        <f>IF('Раздел 2'!R25&gt;='Раздел 2'!R31,0,1)</f>
        <v>0</v>
      </c>
    </row>
    <row r="76" spans="1:8" s="73" customFormat="1" x14ac:dyDescent="0.2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306</v>
      </c>
      <c r="H76" s="73">
        <f>IF('Раздел 2'!S25&gt;='Раздел 2'!S31,0,1)</f>
        <v>0</v>
      </c>
    </row>
    <row r="77" spans="1:8" s="73" customFormat="1" x14ac:dyDescent="0.2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307</v>
      </c>
      <c r="H77" s="73">
        <f>IF('Раздел 2'!T25&gt;='Раздел 2'!T31,0,1)</f>
        <v>0</v>
      </c>
    </row>
    <row r="78" spans="1:8" s="73" customFormat="1" x14ac:dyDescent="0.2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308</v>
      </c>
      <c r="H78" s="73">
        <f>IF('Раздел 2'!U25&gt;='Раздел 2'!U31,0,1)</f>
        <v>0</v>
      </c>
    </row>
    <row r="79" spans="1:8" s="73" customFormat="1" x14ac:dyDescent="0.2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309</v>
      </c>
      <c r="H79" s="73">
        <f>IF('Раздел 2'!V25&gt;='Раздел 2'!V31,0,1)</f>
        <v>0</v>
      </c>
    </row>
    <row r="80" spans="1:8" s="73" customFormat="1" x14ac:dyDescent="0.2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310</v>
      </c>
      <c r="H80" s="73">
        <f>IF('Раздел 2'!W25&gt;='Раздел 2'!W31,0,1)</f>
        <v>0</v>
      </c>
    </row>
    <row r="81" spans="1:8" s="73" customFormat="1" x14ac:dyDescent="0.2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311</v>
      </c>
      <c r="H81" s="73">
        <f>IF('Раздел 2'!X25&gt;='Раздел 2'!X31,0,1)</f>
        <v>0</v>
      </c>
    </row>
    <row r="82" spans="1:8" s="73" customFormat="1" x14ac:dyDescent="0.2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312</v>
      </c>
      <c r="H82" s="73">
        <f>IF('Раздел 2'!Y25&gt;='Раздел 2'!Y31,0,1)</f>
        <v>0</v>
      </c>
    </row>
    <row r="83" spans="1:8" s="73" customFormat="1" x14ac:dyDescent="0.2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313</v>
      </c>
      <c r="H83" s="73">
        <f>IF('Раздел 2'!Z25&gt;='Раздел 2'!Z31,0,1)</f>
        <v>0</v>
      </c>
    </row>
    <row r="84" spans="1:8" s="73" customFormat="1" x14ac:dyDescent="0.2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314</v>
      </c>
      <c r="H84" s="73">
        <f>IF('Раздел 2'!AA25&gt;='Раздел 2'!AA31,0,1)</f>
        <v>0</v>
      </c>
    </row>
    <row r="85" spans="1:8" s="73" customFormat="1" x14ac:dyDescent="0.2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316</v>
      </c>
      <c r="H85" s="73">
        <f>IF('Раздел 2'!P32&gt;='Раздел 2'!P33,0,1)</f>
        <v>0</v>
      </c>
    </row>
    <row r="86" spans="1:8" s="73" customFormat="1" x14ac:dyDescent="0.2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317</v>
      </c>
      <c r="H86" s="73">
        <f>IF('Раздел 2'!Q32&gt;='Раздел 2'!Q33,0,1)</f>
        <v>0</v>
      </c>
    </row>
    <row r="87" spans="1:8" s="73" customFormat="1" x14ac:dyDescent="0.2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318</v>
      </c>
      <c r="H87" s="73">
        <f>IF('Раздел 2'!R32&gt;='Раздел 2'!R33,0,1)</f>
        <v>0</v>
      </c>
    </row>
    <row r="88" spans="1:8" s="73" customFormat="1" x14ac:dyDescent="0.2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319</v>
      </c>
      <c r="H88" s="73">
        <f>IF('Раздел 2'!S32&gt;='Раздел 2'!S33,0,1)</f>
        <v>0</v>
      </c>
    </row>
    <row r="89" spans="1:8" s="73" customFormat="1" x14ac:dyDescent="0.2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320</v>
      </c>
      <c r="H89" s="73">
        <f>IF('Раздел 2'!T32&gt;='Раздел 2'!T33,0,1)</f>
        <v>0</v>
      </c>
    </row>
    <row r="90" spans="1:8" s="73" customFormat="1" x14ac:dyDescent="0.2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321</v>
      </c>
      <c r="H90" s="73">
        <f>IF('Раздел 2'!U32&gt;='Раздел 2'!U33,0,1)</f>
        <v>0</v>
      </c>
    </row>
    <row r="91" spans="1:8" s="73" customFormat="1" x14ac:dyDescent="0.2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322</v>
      </c>
      <c r="H91" s="73">
        <f>IF('Раздел 2'!V32&gt;='Раздел 2'!V33,0,1)</f>
        <v>0</v>
      </c>
    </row>
    <row r="92" spans="1:8" s="73" customFormat="1" x14ac:dyDescent="0.2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323</v>
      </c>
      <c r="H92" s="73">
        <f>IF('Раздел 2'!W32&gt;='Раздел 2'!W33,0,1)</f>
        <v>0</v>
      </c>
    </row>
    <row r="93" spans="1:8" s="73" customFormat="1" x14ac:dyDescent="0.2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324</v>
      </c>
      <c r="H93" s="73">
        <f>IF('Раздел 2'!X32&gt;='Раздел 2'!X33,0,1)</f>
        <v>0</v>
      </c>
    </row>
    <row r="94" spans="1:8" s="73" customFormat="1" x14ac:dyDescent="0.2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325</v>
      </c>
      <c r="H94" s="73">
        <f>IF('Раздел 2'!Y32&gt;='Раздел 2'!Y33,0,1)</f>
        <v>0</v>
      </c>
    </row>
    <row r="95" spans="1:8" s="73" customFormat="1" x14ac:dyDescent="0.2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326</v>
      </c>
      <c r="H95" s="73">
        <f>IF('Раздел 2'!Z32&gt;='Раздел 2'!Z33,0,1)</f>
        <v>0</v>
      </c>
    </row>
    <row r="96" spans="1:8" s="73" customFormat="1" x14ac:dyDescent="0.2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315</v>
      </c>
      <c r="H96" s="73">
        <f>IF('Раздел 2'!AA32&gt;='Раздел 2'!AA33,0,1)</f>
        <v>0</v>
      </c>
    </row>
    <row r="97" spans="1:8" s="73" customFormat="1" x14ac:dyDescent="0.2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327</v>
      </c>
      <c r="H97" s="73">
        <f>IF('Раздел 2'!P32&gt;='Раздел 2'!P34,0,1)</f>
        <v>0</v>
      </c>
    </row>
    <row r="98" spans="1:8" s="73" customFormat="1" x14ac:dyDescent="0.2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328</v>
      </c>
      <c r="H98" s="73">
        <f>IF('Раздел 2'!Q32&gt;='Раздел 2'!Q34,0,1)</f>
        <v>0</v>
      </c>
    </row>
    <row r="99" spans="1:8" s="73" customFormat="1" x14ac:dyDescent="0.2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329</v>
      </c>
      <c r="H99" s="73">
        <f>IF('Раздел 2'!R32&gt;='Раздел 2'!R34,0,1)</f>
        <v>0</v>
      </c>
    </row>
    <row r="100" spans="1:8" s="73" customFormat="1" x14ac:dyDescent="0.2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330</v>
      </c>
      <c r="H100" s="73">
        <f>IF('Раздел 2'!S32&gt;='Раздел 2'!S34,0,1)</f>
        <v>0</v>
      </c>
    </row>
    <row r="101" spans="1:8" s="73" customFormat="1" x14ac:dyDescent="0.2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331</v>
      </c>
      <c r="H101" s="73">
        <f>IF('Раздел 2'!T32&gt;='Раздел 2'!T34,0,1)</f>
        <v>0</v>
      </c>
    </row>
    <row r="102" spans="1:8" s="73" customFormat="1" x14ac:dyDescent="0.2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332</v>
      </c>
      <c r="H102" s="73">
        <f>IF('Раздел 2'!U32&gt;='Раздел 2'!U34,0,1)</f>
        <v>0</v>
      </c>
    </row>
    <row r="103" spans="1:8" s="73" customFormat="1" x14ac:dyDescent="0.2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333</v>
      </c>
      <c r="H103" s="73">
        <f>IF('Раздел 2'!V32&gt;='Раздел 2'!V34,0,1)</f>
        <v>0</v>
      </c>
    </row>
    <row r="104" spans="1:8" s="73" customFormat="1" x14ac:dyDescent="0.2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334</v>
      </c>
      <c r="H104" s="73">
        <f>IF('Раздел 2'!W32&gt;='Раздел 2'!W34,0,1)</f>
        <v>0</v>
      </c>
    </row>
    <row r="105" spans="1:8" s="73" customFormat="1" x14ac:dyDescent="0.2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335</v>
      </c>
      <c r="H105" s="73">
        <f>IF('Раздел 2'!X32&gt;='Раздел 2'!X34,0,1)</f>
        <v>0</v>
      </c>
    </row>
    <row r="106" spans="1:8" s="73" customFormat="1" x14ac:dyDescent="0.2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336</v>
      </c>
      <c r="H106" s="73">
        <f>IF('Раздел 2'!Y32&gt;='Раздел 2'!Y34,0,1)</f>
        <v>0</v>
      </c>
    </row>
    <row r="107" spans="1:8" s="73" customFormat="1" x14ac:dyDescent="0.2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337</v>
      </c>
      <c r="H107" s="73">
        <f>IF('Раздел 2'!Z32&gt;='Раздел 2'!Z34,0,1)</f>
        <v>0</v>
      </c>
    </row>
    <row r="108" spans="1:8" s="73" customFormat="1" x14ac:dyDescent="0.2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338</v>
      </c>
      <c r="H108" s="73">
        <f>IF('Раздел 2'!AA32&gt;='Раздел 2'!AA34,0,1)</f>
        <v>0</v>
      </c>
    </row>
    <row r="109" spans="1:8" s="73" customFormat="1" x14ac:dyDescent="0.2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339</v>
      </c>
      <c r="H109" s="73">
        <f>IF('Раздел 2'!P32&gt;='Раздел 2'!P35,0,1)</f>
        <v>0</v>
      </c>
    </row>
    <row r="110" spans="1:8" s="73" customFormat="1" x14ac:dyDescent="0.2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340</v>
      </c>
      <c r="H110" s="73">
        <f>IF('Раздел 2'!Q32&gt;='Раздел 2'!Q35,0,1)</f>
        <v>0</v>
      </c>
    </row>
    <row r="111" spans="1:8" s="73" customFormat="1" x14ac:dyDescent="0.2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341</v>
      </c>
      <c r="H111" s="73">
        <f>IF('Раздел 2'!R32&gt;='Раздел 2'!R35,0,1)</f>
        <v>0</v>
      </c>
    </row>
    <row r="112" spans="1:8" s="73" customFormat="1" x14ac:dyDescent="0.2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342</v>
      </c>
      <c r="H112" s="73">
        <f>IF('Раздел 2'!S32&gt;='Раздел 2'!S35,0,1)</f>
        <v>0</v>
      </c>
    </row>
    <row r="113" spans="1:8" s="73" customFormat="1" x14ac:dyDescent="0.2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343</v>
      </c>
      <c r="H113" s="73">
        <f>IF('Раздел 2'!T32&gt;='Раздел 2'!T35,0,1)</f>
        <v>0</v>
      </c>
    </row>
    <row r="114" spans="1:8" s="73" customFormat="1" x14ac:dyDescent="0.2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344</v>
      </c>
      <c r="H114" s="73">
        <f>IF('Раздел 2'!U32&gt;='Раздел 2'!U35,0,1)</f>
        <v>0</v>
      </c>
    </row>
    <row r="115" spans="1:8" s="73" customFormat="1" x14ac:dyDescent="0.2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345</v>
      </c>
      <c r="H115" s="73">
        <f>IF('Раздел 2'!V32&gt;='Раздел 2'!V35,0,1)</f>
        <v>0</v>
      </c>
    </row>
    <row r="116" spans="1:8" s="73" customFormat="1" x14ac:dyDescent="0.2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346</v>
      </c>
      <c r="H116" s="73">
        <f>IF('Раздел 2'!W32&gt;='Раздел 2'!W35,0,1)</f>
        <v>0</v>
      </c>
    </row>
    <row r="117" spans="1:8" s="73" customFormat="1" x14ac:dyDescent="0.2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347</v>
      </c>
      <c r="H117" s="73">
        <f>IF('Раздел 2'!X32&gt;='Раздел 2'!X35,0,1)</f>
        <v>0</v>
      </c>
    </row>
    <row r="118" spans="1:8" s="73" customFormat="1" x14ac:dyDescent="0.2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348</v>
      </c>
      <c r="H118" s="73">
        <f>IF('Раздел 2'!Y32&gt;='Раздел 2'!Y35,0,1)</f>
        <v>0</v>
      </c>
    </row>
    <row r="119" spans="1:8" s="73" customFormat="1" x14ac:dyDescent="0.2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349</v>
      </c>
      <c r="H119" s="73">
        <f>IF('Раздел 2'!Z32&gt;='Раздел 2'!Z35,0,1)</f>
        <v>0</v>
      </c>
    </row>
    <row r="120" spans="1:8" s="73" customFormat="1" x14ac:dyDescent="0.2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350</v>
      </c>
      <c r="H120" s="73">
        <f>IF('Раздел 2'!AA32&gt;='Раздел 2'!AA35,0,1)</f>
        <v>0</v>
      </c>
    </row>
    <row r="121" spans="1:8" s="73" customFormat="1" x14ac:dyDescent="0.2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351</v>
      </c>
      <c r="H121" s="73">
        <f>IF('Раздел 2'!P32&gt;='Раздел 2'!P36,0,1)</f>
        <v>0</v>
      </c>
    </row>
    <row r="122" spans="1:8" s="73" customFormat="1" x14ac:dyDescent="0.2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352</v>
      </c>
      <c r="H122" s="73">
        <f>IF('Раздел 2'!Q32&gt;='Раздел 2'!Q36,0,1)</f>
        <v>0</v>
      </c>
    </row>
    <row r="123" spans="1:8" s="73" customFormat="1" x14ac:dyDescent="0.2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353</v>
      </c>
      <c r="H123" s="73">
        <f>IF('Раздел 2'!R32&gt;='Раздел 2'!R36,0,1)</f>
        <v>0</v>
      </c>
    </row>
    <row r="124" spans="1:8" s="73" customFormat="1" x14ac:dyDescent="0.2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354</v>
      </c>
      <c r="H124" s="73">
        <f>IF('Раздел 2'!S32&gt;='Раздел 2'!S36,0,1)</f>
        <v>0</v>
      </c>
    </row>
    <row r="125" spans="1:8" s="73" customFormat="1" x14ac:dyDescent="0.2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355</v>
      </c>
      <c r="H125" s="73">
        <f>IF('Раздел 2'!T32&gt;='Раздел 2'!T36,0,1)</f>
        <v>0</v>
      </c>
    </row>
    <row r="126" spans="1:8" s="73" customFormat="1" x14ac:dyDescent="0.2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356</v>
      </c>
      <c r="H126" s="73">
        <f>IF('Раздел 2'!U32&gt;='Раздел 2'!U36,0,1)</f>
        <v>0</v>
      </c>
    </row>
    <row r="127" spans="1:8" s="73" customFormat="1" x14ac:dyDescent="0.2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357</v>
      </c>
      <c r="H127" s="73">
        <f>IF('Раздел 2'!V32&gt;='Раздел 2'!V36,0,1)</f>
        <v>0</v>
      </c>
    </row>
    <row r="128" spans="1:8" s="73" customFormat="1" x14ac:dyDescent="0.2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358</v>
      </c>
      <c r="H128" s="73">
        <f>IF('Раздел 2'!W32&gt;='Раздел 2'!W36,0,1)</f>
        <v>0</v>
      </c>
    </row>
    <row r="129" spans="1:8" s="73" customFormat="1" x14ac:dyDescent="0.2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359</v>
      </c>
      <c r="H129" s="73">
        <f>IF('Раздел 2'!X32&gt;='Раздел 2'!X36,0,1)</f>
        <v>0</v>
      </c>
    </row>
    <row r="130" spans="1:8" s="73" customFormat="1" x14ac:dyDescent="0.2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360</v>
      </c>
      <c r="H130" s="73">
        <f>IF('Раздел 2'!Y32&gt;='Раздел 2'!Y36,0,1)</f>
        <v>0</v>
      </c>
    </row>
    <row r="131" spans="1:8" s="73" customFormat="1" x14ac:dyDescent="0.2">
      <c r="A131" s="73">
        <f t="shared" ref="A131:A194" si="2">P_3</f>
        <v>609542</v>
      </c>
      <c r="B131" s="74">
        <v>2</v>
      </c>
      <c r="C131" s="74">
        <v>95</v>
      </c>
      <c r="D131" s="74">
        <v>95</v>
      </c>
      <c r="E131" s="74" t="s">
        <v>361</v>
      </c>
      <c r="H131" s="73">
        <f>IF('Раздел 2'!Z32&gt;='Раздел 2'!Z36,0,1)</f>
        <v>0</v>
      </c>
    </row>
    <row r="132" spans="1:8" s="73" customFormat="1" x14ac:dyDescent="0.2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362</v>
      </c>
      <c r="H132" s="73">
        <f>IF('Раздел 2'!AA32&gt;='Раздел 2'!AA36,0,1)</f>
        <v>0</v>
      </c>
    </row>
    <row r="133" spans="1:8" s="73" customFormat="1" x14ac:dyDescent="0.2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363</v>
      </c>
      <c r="H133" s="73">
        <f>IF('Раздел 2'!P32&gt;='Раздел 2'!P37,0,1)</f>
        <v>0</v>
      </c>
    </row>
    <row r="134" spans="1:8" s="73" customFormat="1" x14ac:dyDescent="0.2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364</v>
      </c>
      <c r="H134" s="73">
        <f>IF('Раздел 2'!Q32&gt;='Раздел 2'!Q37,0,1)</f>
        <v>0</v>
      </c>
    </row>
    <row r="135" spans="1:8" s="73" customFormat="1" x14ac:dyDescent="0.2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365</v>
      </c>
      <c r="H135" s="73">
        <f>IF('Раздел 2'!R32&gt;='Раздел 2'!R37,0,1)</f>
        <v>0</v>
      </c>
    </row>
    <row r="136" spans="1:8" s="73" customFormat="1" x14ac:dyDescent="0.2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366</v>
      </c>
      <c r="H136" s="73">
        <f>IF('Раздел 2'!S32&gt;='Раздел 2'!S37,0,1)</f>
        <v>0</v>
      </c>
    </row>
    <row r="137" spans="1:8" s="73" customFormat="1" x14ac:dyDescent="0.2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367</v>
      </c>
      <c r="H137" s="73">
        <f>IF('Раздел 2'!T32&gt;='Раздел 2'!T37,0,1)</f>
        <v>0</v>
      </c>
    </row>
    <row r="138" spans="1:8" s="73" customFormat="1" x14ac:dyDescent="0.2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368</v>
      </c>
      <c r="H138" s="73">
        <f>IF('Раздел 2'!U32&gt;='Раздел 2'!U37,0,1)</f>
        <v>0</v>
      </c>
    </row>
    <row r="139" spans="1:8" s="73" customFormat="1" x14ac:dyDescent="0.2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369</v>
      </c>
      <c r="H139" s="73">
        <f>IF('Раздел 2'!V32&gt;='Раздел 2'!V37,0,1)</f>
        <v>0</v>
      </c>
    </row>
    <row r="140" spans="1:8" s="73" customFormat="1" x14ac:dyDescent="0.2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370</v>
      </c>
      <c r="H140" s="73">
        <f>IF('Раздел 2'!W32&gt;='Раздел 2'!W37,0,1)</f>
        <v>0</v>
      </c>
    </row>
    <row r="141" spans="1:8" s="73" customFormat="1" x14ac:dyDescent="0.2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371</v>
      </c>
      <c r="H141" s="73">
        <f>IF('Раздел 2'!X32&gt;='Раздел 2'!X37,0,1)</f>
        <v>0</v>
      </c>
    </row>
    <row r="142" spans="1:8" s="73" customFormat="1" x14ac:dyDescent="0.2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372</v>
      </c>
      <c r="H142" s="73">
        <f>IF('Раздел 2'!Y32&gt;='Раздел 2'!Y37,0,1)</f>
        <v>0</v>
      </c>
    </row>
    <row r="143" spans="1:8" s="73" customFormat="1" x14ac:dyDescent="0.2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373</v>
      </c>
      <c r="H143" s="73">
        <f>IF('Раздел 2'!Z32&gt;='Раздел 2'!Z37,0,1)</f>
        <v>0</v>
      </c>
    </row>
    <row r="144" spans="1:8" s="73" customFormat="1" x14ac:dyDescent="0.2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374</v>
      </c>
      <c r="H144" s="73">
        <f>IF('Раздел 2'!AA32&gt;='Раздел 2'!AA37,0,1)</f>
        <v>0</v>
      </c>
    </row>
    <row r="145" spans="1:8" s="73" customFormat="1" x14ac:dyDescent="0.2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375</v>
      </c>
      <c r="H145" s="73">
        <f>IF('Раздел 2'!P32&gt;='Раздел 2'!P40,0,1)</f>
        <v>0</v>
      </c>
    </row>
    <row r="146" spans="1:8" s="73" customFormat="1" x14ac:dyDescent="0.2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376</v>
      </c>
      <c r="H146" s="73">
        <f>IF('Раздел 2'!Q32&gt;='Раздел 2'!Q40,0,1)</f>
        <v>0</v>
      </c>
    </row>
    <row r="147" spans="1:8" s="73" customFormat="1" x14ac:dyDescent="0.2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377</v>
      </c>
      <c r="H147" s="73">
        <f>IF('Раздел 2'!R32&gt;='Раздел 2'!R40,0,1)</f>
        <v>0</v>
      </c>
    </row>
    <row r="148" spans="1:8" s="73" customFormat="1" x14ac:dyDescent="0.2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378</v>
      </c>
      <c r="H148" s="73">
        <f>IF('Раздел 2'!S32&gt;='Раздел 2'!S40,0,1)</f>
        <v>0</v>
      </c>
    </row>
    <row r="149" spans="1:8" s="73" customFormat="1" x14ac:dyDescent="0.2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379</v>
      </c>
      <c r="H149" s="73">
        <f>IF('Раздел 2'!T32&gt;='Раздел 2'!T40,0,1)</f>
        <v>0</v>
      </c>
    </row>
    <row r="150" spans="1:8" s="73" customFormat="1" x14ac:dyDescent="0.2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380</v>
      </c>
      <c r="H150" s="73">
        <f>IF('Раздел 2'!U32&gt;='Раздел 2'!U40,0,1)</f>
        <v>0</v>
      </c>
    </row>
    <row r="151" spans="1:8" s="73" customFormat="1" x14ac:dyDescent="0.2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381</v>
      </c>
      <c r="H151" s="73">
        <f>IF('Раздел 2'!V32&gt;='Раздел 2'!V40,0,1)</f>
        <v>0</v>
      </c>
    </row>
    <row r="152" spans="1:8" s="73" customFormat="1" x14ac:dyDescent="0.2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382</v>
      </c>
      <c r="H152" s="73">
        <f>IF('Раздел 2'!W32&gt;='Раздел 2'!W40,0,1)</f>
        <v>0</v>
      </c>
    </row>
    <row r="153" spans="1:8" s="73" customFormat="1" x14ac:dyDescent="0.2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383</v>
      </c>
      <c r="H153" s="73">
        <f>IF('Раздел 2'!X32&gt;='Раздел 2'!X40,0,1)</f>
        <v>0</v>
      </c>
    </row>
    <row r="154" spans="1:8" s="73" customFormat="1" x14ac:dyDescent="0.2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384</v>
      </c>
      <c r="H154" s="73">
        <f>IF('Раздел 2'!Y32&gt;='Раздел 2'!Y40,0,1)</f>
        <v>0</v>
      </c>
    </row>
    <row r="155" spans="1:8" s="73" customFormat="1" x14ac:dyDescent="0.2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385</v>
      </c>
      <c r="H155" s="73">
        <f>IF('Раздел 2'!Z32&gt;='Раздел 2'!Z40,0,1)</f>
        <v>0</v>
      </c>
    </row>
    <row r="156" spans="1:8" s="73" customFormat="1" x14ac:dyDescent="0.2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386</v>
      </c>
      <c r="H156" s="73">
        <f>IF('Раздел 2'!AA32&gt;='Раздел 2'!AA40,0,1)</f>
        <v>0</v>
      </c>
    </row>
    <row r="157" spans="1:8" s="73" customFormat="1" x14ac:dyDescent="0.2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387</v>
      </c>
      <c r="H157" s="73">
        <f>IF('Раздел 2'!P32&gt;='Раздел 2'!P45,0,1)</f>
        <v>0</v>
      </c>
    </row>
    <row r="158" spans="1:8" s="73" customFormat="1" x14ac:dyDescent="0.2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388</v>
      </c>
      <c r="H158" s="73">
        <f>IF('Раздел 2'!Q32&gt;='Раздел 2'!Q45,0,1)</f>
        <v>0</v>
      </c>
    </row>
    <row r="159" spans="1:8" s="73" customFormat="1" x14ac:dyDescent="0.2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389</v>
      </c>
      <c r="H159" s="73">
        <f>IF('Раздел 2'!R32&gt;='Раздел 2'!R45,0,1)</f>
        <v>0</v>
      </c>
    </row>
    <row r="160" spans="1:8" s="73" customFormat="1" x14ac:dyDescent="0.2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390</v>
      </c>
      <c r="H160" s="73">
        <f>IF('Раздел 2'!S32&gt;='Раздел 2'!S45,0,1)</f>
        <v>0</v>
      </c>
    </row>
    <row r="161" spans="1:8" s="73" customFormat="1" x14ac:dyDescent="0.2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391</v>
      </c>
      <c r="H161" s="73">
        <f>IF('Раздел 2'!T32&gt;='Раздел 2'!T45,0,1)</f>
        <v>0</v>
      </c>
    </row>
    <row r="162" spans="1:8" s="73" customFormat="1" x14ac:dyDescent="0.2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392</v>
      </c>
      <c r="H162" s="73">
        <f>IF('Раздел 2'!U32&gt;='Раздел 2'!U45,0,1)</f>
        <v>0</v>
      </c>
    </row>
    <row r="163" spans="1:8" s="73" customFormat="1" x14ac:dyDescent="0.2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393</v>
      </c>
      <c r="H163" s="73">
        <f>IF('Раздел 2'!V32&gt;='Раздел 2'!V45,0,1)</f>
        <v>0</v>
      </c>
    </row>
    <row r="164" spans="1:8" s="73" customFormat="1" x14ac:dyDescent="0.2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394</v>
      </c>
      <c r="H164" s="73">
        <f>IF('Раздел 2'!W32&gt;='Раздел 2'!W45,0,1)</f>
        <v>0</v>
      </c>
    </row>
    <row r="165" spans="1:8" s="73" customFormat="1" x14ac:dyDescent="0.2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395</v>
      </c>
      <c r="H165" s="73">
        <f>IF('Раздел 2'!X32&gt;='Раздел 2'!X45,0,1)</f>
        <v>0</v>
      </c>
    </row>
    <row r="166" spans="1:8" s="73" customFormat="1" x14ac:dyDescent="0.2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396</v>
      </c>
      <c r="H166" s="73">
        <f>IF('Раздел 2'!Y32&gt;='Раздел 2'!Y45,0,1)</f>
        <v>0</v>
      </c>
    </row>
    <row r="167" spans="1:8" s="73" customFormat="1" x14ac:dyDescent="0.2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397</v>
      </c>
      <c r="H167" s="73">
        <f>IF('Раздел 2'!Z32&gt;='Раздел 2'!Z45,0,1)</f>
        <v>0</v>
      </c>
    </row>
    <row r="168" spans="1:8" s="73" customFormat="1" x14ac:dyDescent="0.2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398</v>
      </c>
      <c r="H168" s="73">
        <f>IF('Раздел 2'!AA32&gt;='Раздел 2'!AA45,0,1)</f>
        <v>0</v>
      </c>
    </row>
    <row r="169" spans="1:8" s="73" customFormat="1" x14ac:dyDescent="0.2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399</v>
      </c>
      <c r="H169" s="73">
        <f>IF('Раздел 2'!P32&gt;='Раздел 2'!P46,0,1)</f>
        <v>0</v>
      </c>
    </row>
    <row r="170" spans="1:8" s="73" customFormat="1" x14ac:dyDescent="0.2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400</v>
      </c>
      <c r="H170" s="73">
        <f>IF('Раздел 2'!Q32&gt;='Раздел 2'!Q46,0,1)</f>
        <v>0</v>
      </c>
    </row>
    <row r="171" spans="1:8" s="73" customFormat="1" x14ac:dyDescent="0.2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401</v>
      </c>
      <c r="H171" s="73">
        <f>IF('Раздел 2'!R32&gt;='Раздел 2'!R46,0,1)</f>
        <v>0</v>
      </c>
    </row>
    <row r="172" spans="1:8" s="73" customFormat="1" x14ac:dyDescent="0.2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402</v>
      </c>
      <c r="H172" s="73">
        <f>IF('Раздел 2'!S32&gt;='Раздел 2'!S46,0,1)</f>
        <v>0</v>
      </c>
    </row>
    <row r="173" spans="1:8" s="73" customFormat="1" x14ac:dyDescent="0.2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403</v>
      </c>
      <c r="H173" s="73">
        <f>IF('Раздел 2'!T32&gt;='Раздел 2'!T46,0,1)</f>
        <v>0</v>
      </c>
    </row>
    <row r="174" spans="1:8" s="73" customFormat="1" x14ac:dyDescent="0.2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404</v>
      </c>
      <c r="H174" s="73">
        <f>IF('Раздел 2'!U32&gt;='Раздел 2'!U46,0,1)</f>
        <v>0</v>
      </c>
    </row>
    <row r="175" spans="1:8" s="73" customFormat="1" x14ac:dyDescent="0.2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405</v>
      </c>
      <c r="H175" s="73">
        <f>IF('Раздел 2'!V32&gt;='Раздел 2'!V46,0,1)</f>
        <v>0</v>
      </c>
    </row>
    <row r="176" spans="1:8" s="73" customFormat="1" x14ac:dyDescent="0.2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406</v>
      </c>
      <c r="H176" s="73">
        <f>IF('Раздел 2'!W32&gt;='Раздел 2'!W46,0,1)</f>
        <v>0</v>
      </c>
    </row>
    <row r="177" spans="1:8" s="73" customFormat="1" x14ac:dyDescent="0.2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407</v>
      </c>
      <c r="H177" s="73">
        <f>IF('Раздел 2'!X32&gt;='Раздел 2'!X46,0,1)</f>
        <v>0</v>
      </c>
    </row>
    <row r="178" spans="1:8" s="73" customFormat="1" x14ac:dyDescent="0.2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408</v>
      </c>
      <c r="H178" s="73">
        <f>IF('Раздел 2'!Y32&gt;='Раздел 2'!Y46,0,1)</f>
        <v>0</v>
      </c>
    </row>
    <row r="179" spans="1:8" s="73" customFormat="1" x14ac:dyDescent="0.2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409</v>
      </c>
      <c r="H179" s="73">
        <f>IF('Раздел 2'!Z32&gt;='Раздел 2'!Z46,0,1)</f>
        <v>0</v>
      </c>
    </row>
    <row r="180" spans="1:8" s="73" customFormat="1" x14ac:dyDescent="0.2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410</v>
      </c>
      <c r="H180" s="73">
        <f>IF('Раздел 2'!AA32&gt;='Раздел 2'!AA46,0,1)</f>
        <v>0</v>
      </c>
    </row>
    <row r="181" spans="1:8" s="73" customFormat="1" x14ac:dyDescent="0.2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411</v>
      </c>
      <c r="H181" s="73">
        <f>IF('Раздел 2'!P32=SUM('Раздел 2'!P33:P37,'Раздел 2'!P45:P46),0,1)</f>
        <v>0</v>
      </c>
    </row>
    <row r="182" spans="1:8" s="73" customFormat="1" x14ac:dyDescent="0.2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412</v>
      </c>
      <c r="H182" s="73">
        <f>IF('Раздел 2'!Q32=SUM('Раздел 2'!Q33:Q37,'Раздел 2'!Q45:Q46),0,1)</f>
        <v>0</v>
      </c>
    </row>
    <row r="183" spans="1:8" s="73" customFormat="1" x14ac:dyDescent="0.2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413</v>
      </c>
      <c r="H183" s="73">
        <f>IF('Раздел 2'!R32=SUM('Раздел 2'!R33:R37,'Раздел 2'!R45:R46),0,1)</f>
        <v>0</v>
      </c>
    </row>
    <row r="184" spans="1:8" s="73" customFormat="1" x14ac:dyDescent="0.2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414</v>
      </c>
      <c r="H184" s="73">
        <f>IF('Раздел 2'!S32=SUM('Раздел 2'!S33:S37,'Раздел 2'!S45:S46),0,1)</f>
        <v>0</v>
      </c>
    </row>
    <row r="185" spans="1:8" s="73" customFormat="1" x14ac:dyDescent="0.2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415</v>
      </c>
      <c r="H185" s="73">
        <f>IF('Раздел 2'!T32=SUM('Раздел 2'!T33:T37,'Раздел 2'!T45:T46),0,1)</f>
        <v>0</v>
      </c>
    </row>
    <row r="186" spans="1:8" s="73" customFormat="1" x14ac:dyDescent="0.2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416</v>
      </c>
      <c r="H186" s="73">
        <f>IF('Раздел 2'!U32=SUM('Раздел 2'!U33:U37,'Раздел 2'!U45:U46),0,1)</f>
        <v>0</v>
      </c>
    </row>
    <row r="187" spans="1:8" s="73" customFormat="1" x14ac:dyDescent="0.2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417</v>
      </c>
      <c r="H187" s="73">
        <f>IF('Раздел 2'!V32=SUM('Раздел 2'!V33:V37,'Раздел 2'!V45:V46),0,1)</f>
        <v>0</v>
      </c>
    </row>
    <row r="188" spans="1:8" s="73" customFormat="1" x14ac:dyDescent="0.2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418</v>
      </c>
      <c r="H188" s="73">
        <f>IF('Раздел 2'!W32=SUM('Раздел 2'!W33:W37,'Раздел 2'!W45:W46),0,1)</f>
        <v>0</v>
      </c>
    </row>
    <row r="189" spans="1:8" s="73" customFormat="1" x14ac:dyDescent="0.2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419</v>
      </c>
      <c r="H189" s="73">
        <f>IF('Раздел 2'!X32=SUM('Раздел 2'!X33:X37,'Раздел 2'!X45:X46),0,1)</f>
        <v>0</v>
      </c>
    </row>
    <row r="190" spans="1:8" s="73" customFormat="1" x14ac:dyDescent="0.2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420</v>
      </c>
      <c r="H190" s="73">
        <f>IF('Раздел 2'!Y32=SUM('Раздел 2'!Y33:Y37,'Раздел 2'!Y45:Y46),0,1)</f>
        <v>0</v>
      </c>
    </row>
    <row r="191" spans="1:8" s="73" customFormat="1" x14ac:dyDescent="0.2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421</v>
      </c>
      <c r="H191" s="73">
        <f>IF('Раздел 2'!Z32=SUM('Раздел 2'!Z33:Z37,'Раздел 2'!Z45:Z46),0,1)</f>
        <v>0</v>
      </c>
    </row>
    <row r="192" spans="1:8" s="73" customFormat="1" x14ac:dyDescent="0.2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422</v>
      </c>
      <c r="H192" s="73">
        <f>IF('Раздел 2'!AA32=SUM('Раздел 2'!AA33:AA37,'Раздел 2'!AA45:AA46),0,1)</f>
        <v>0</v>
      </c>
    </row>
    <row r="193" spans="1:8" s="73" customFormat="1" x14ac:dyDescent="0.2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423</v>
      </c>
      <c r="H193" s="73">
        <f>IF('Раздел 2'!P37&gt;='Раздел 2'!P38,0,1)</f>
        <v>0</v>
      </c>
    </row>
    <row r="194" spans="1:8" s="73" customFormat="1" x14ac:dyDescent="0.2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424</v>
      </c>
      <c r="H194" s="73">
        <f>IF('Раздел 2'!Q37&gt;='Раздел 2'!Q38,0,1)</f>
        <v>0</v>
      </c>
    </row>
    <row r="195" spans="1:8" s="73" customFormat="1" x14ac:dyDescent="0.2">
      <c r="A195" s="73">
        <f t="shared" ref="A195:A258" si="3">P_3</f>
        <v>609542</v>
      </c>
      <c r="B195" s="74">
        <v>2</v>
      </c>
      <c r="C195" s="74">
        <v>159</v>
      </c>
      <c r="D195" s="74">
        <v>159</v>
      </c>
      <c r="E195" s="74" t="s">
        <v>425</v>
      </c>
      <c r="H195" s="73">
        <f>IF('Раздел 2'!R37&gt;='Раздел 2'!R38,0,1)</f>
        <v>0</v>
      </c>
    </row>
    <row r="196" spans="1:8" s="73" customFormat="1" x14ac:dyDescent="0.2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426</v>
      </c>
      <c r="H196" s="73">
        <f>IF('Раздел 2'!S37&gt;='Раздел 2'!S38,0,1)</f>
        <v>0</v>
      </c>
    </row>
    <row r="197" spans="1:8" s="73" customFormat="1" x14ac:dyDescent="0.2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427</v>
      </c>
      <c r="H197" s="73">
        <f>IF('Раздел 2'!T37&gt;='Раздел 2'!T38,0,1)</f>
        <v>0</v>
      </c>
    </row>
    <row r="198" spans="1:8" s="73" customFormat="1" x14ac:dyDescent="0.2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428</v>
      </c>
      <c r="H198" s="73">
        <f>IF('Раздел 2'!U37&gt;='Раздел 2'!U38,0,1)</f>
        <v>0</v>
      </c>
    </row>
    <row r="199" spans="1:8" s="73" customFormat="1" x14ac:dyDescent="0.2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429</v>
      </c>
      <c r="H199" s="73">
        <f>IF('Раздел 2'!V37&gt;='Раздел 2'!V38,0,1)</f>
        <v>0</v>
      </c>
    </row>
    <row r="200" spans="1:8" s="73" customFormat="1" x14ac:dyDescent="0.2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430</v>
      </c>
      <c r="H200" s="73">
        <f>IF('Раздел 2'!W37&gt;='Раздел 2'!W38,0,1)</f>
        <v>0</v>
      </c>
    </row>
    <row r="201" spans="1:8" s="73" customFormat="1" x14ac:dyDescent="0.2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431</v>
      </c>
      <c r="H201" s="73">
        <f>IF('Раздел 2'!X37&gt;='Раздел 2'!X38,0,1)</f>
        <v>0</v>
      </c>
    </row>
    <row r="202" spans="1:8" s="73" customFormat="1" x14ac:dyDescent="0.2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432</v>
      </c>
      <c r="H202" s="73">
        <f>IF('Раздел 2'!Y37&gt;='Раздел 2'!Y38,0,1)</f>
        <v>0</v>
      </c>
    </row>
    <row r="203" spans="1:8" s="73" customFormat="1" x14ac:dyDescent="0.2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433</v>
      </c>
      <c r="H203" s="73">
        <f>IF('Раздел 2'!Z37&gt;='Раздел 2'!Z38,0,1)</f>
        <v>0</v>
      </c>
    </row>
    <row r="204" spans="1:8" s="73" customFormat="1" x14ac:dyDescent="0.2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434</v>
      </c>
      <c r="H204" s="73">
        <f>IF('Раздел 2'!AA37&gt;='Раздел 2'!AA38,0,1)</f>
        <v>0</v>
      </c>
    </row>
    <row r="205" spans="1:8" s="73" customFormat="1" x14ac:dyDescent="0.2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435</v>
      </c>
      <c r="H205" s="73">
        <f>IF('Раздел 2'!P37&gt;='Раздел 2'!P39,0,1)</f>
        <v>0</v>
      </c>
    </row>
    <row r="206" spans="1:8" s="73" customFormat="1" x14ac:dyDescent="0.2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436</v>
      </c>
      <c r="H206" s="73">
        <f>IF('Раздел 2'!Q37&gt;='Раздел 2'!Q39,0,1)</f>
        <v>0</v>
      </c>
    </row>
    <row r="207" spans="1:8" s="73" customFormat="1" x14ac:dyDescent="0.2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437</v>
      </c>
      <c r="H207" s="73">
        <f>IF('Раздел 2'!R37&gt;='Раздел 2'!R39,0,1)</f>
        <v>0</v>
      </c>
    </row>
    <row r="208" spans="1:8" s="73" customFormat="1" x14ac:dyDescent="0.2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438</v>
      </c>
      <c r="H208" s="73">
        <f>IF('Раздел 2'!S37&gt;='Раздел 2'!S39,0,1)</f>
        <v>0</v>
      </c>
    </row>
    <row r="209" spans="1:8" s="73" customFormat="1" x14ac:dyDescent="0.2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439</v>
      </c>
      <c r="H209" s="73">
        <f>IF('Раздел 2'!T37&gt;='Раздел 2'!T39,0,1)</f>
        <v>0</v>
      </c>
    </row>
    <row r="210" spans="1:8" s="73" customFormat="1" x14ac:dyDescent="0.2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440</v>
      </c>
      <c r="H210" s="73">
        <f>IF('Раздел 2'!U37&gt;='Раздел 2'!U39,0,1)</f>
        <v>0</v>
      </c>
    </row>
    <row r="211" spans="1:8" s="73" customFormat="1" x14ac:dyDescent="0.2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441</v>
      </c>
      <c r="H211" s="73">
        <f>IF('Раздел 2'!V37&gt;='Раздел 2'!V39,0,1)</f>
        <v>0</v>
      </c>
    </row>
    <row r="212" spans="1:8" s="73" customFormat="1" x14ac:dyDescent="0.2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442</v>
      </c>
      <c r="H212" s="73">
        <f>IF('Раздел 2'!W37&gt;='Раздел 2'!W39,0,1)</f>
        <v>0</v>
      </c>
    </row>
    <row r="213" spans="1:8" s="73" customFormat="1" x14ac:dyDescent="0.2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443</v>
      </c>
      <c r="H213" s="73">
        <f>IF('Раздел 2'!X37&gt;='Раздел 2'!X39,0,1)</f>
        <v>0</v>
      </c>
    </row>
    <row r="214" spans="1:8" s="73" customFormat="1" x14ac:dyDescent="0.2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444</v>
      </c>
      <c r="H214" s="73">
        <f>IF('Раздел 2'!Y37&gt;='Раздел 2'!Y39,0,1)</f>
        <v>0</v>
      </c>
    </row>
    <row r="215" spans="1:8" s="73" customFormat="1" x14ac:dyDescent="0.2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445</v>
      </c>
      <c r="H215" s="73">
        <f>IF('Раздел 2'!Z37&gt;='Раздел 2'!Z39,0,1)</f>
        <v>0</v>
      </c>
    </row>
    <row r="216" spans="1:8" s="73" customFormat="1" x14ac:dyDescent="0.2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446</v>
      </c>
      <c r="H216" s="73">
        <f>IF('Раздел 2'!AA37&gt;='Раздел 2'!AA39,0,1)</f>
        <v>0</v>
      </c>
    </row>
    <row r="217" spans="1:8" s="73" customFormat="1" x14ac:dyDescent="0.2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1173</v>
      </c>
      <c r="H217" s="73">
        <f>IF('Раздел 2'!P40&gt;='Раздел 2'!P44,0,1)</f>
        <v>0</v>
      </c>
    </row>
    <row r="218" spans="1:8" s="73" customFormat="1" x14ac:dyDescent="0.2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1174</v>
      </c>
      <c r="H218" s="73">
        <f>IF('Раздел 2'!Q40&gt;='Раздел 2'!Q44,0,1)</f>
        <v>0</v>
      </c>
    </row>
    <row r="219" spans="1:8" s="73" customFormat="1" x14ac:dyDescent="0.2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1175</v>
      </c>
      <c r="H219" s="73">
        <f>IF('Раздел 2'!R40&gt;='Раздел 2'!R44,0,1)</f>
        <v>0</v>
      </c>
    </row>
    <row r="220" spans="1:8" s="73" customFormat="1" x14ac:dyDescent="0.2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1176</v>
      </c>
      <c r="H220" s="73">
        <f>IF('Раздел 2'!S40&gt;='Раздел 2'!S44,0,1)</f>
        <v>0</v>
      </c>
    </row>
    <row r="221" spans="1:8" s="73" customFormat="1" x14ac:dyDescent="0.2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1177</v>
      </c>
      <c r="H221" s="73">
        <f>IF('Раздел 2'!T40&gt;='Раздел 2'!T44,0,1)</f>
        <v>0</v>
      </c>
    </row>
    <row r="222" spans="1:8" s="73" customFormat="1" x14ac:dyDescent="0.2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1178</v>
      </c>
      <c r="H222" s="73">
        <f>IF('Раздел 2'!U40&gt;='Раздел 2'!U44,0,1)</f>
        <v>0</v>
      </c>
    </row>
    <row r="223" spans="1:8" s="73" customFormat="1" x14ac:dyDescent="0.2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1179</v>
      </c>
      <c r="H223" s="73">
        <f>IF('Раздел 2'!V40&gt;='Раздел 2'!V44,0,1)</f>
        <v>0</v>
      </c>
    </row>
    <row r="224" spans="1:8" s="73" customFormat="1" x14ac:dyDescent="0.2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1180</v>
      </c>
      <c r="H224" s="73">
        <f>IF('Раздел 2'!W40&gt;='Раздел 2'!W44,0,1)</f>
        <v>0</v>
      </c>
    </row>
    <row r="225" spans="1:8" s="73" customFormat="1" x14ac:dyDescent="0.2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1181</v>
      </c>
      <c r="H225" s="73">
        <f>IF('Раздел 2'!X40&gt;='Раздел 2'!X44,0,1)</f>
        <v>0</v>
      </c>
    </row>
    <row r="226" spans="1:8" s="73" customFormat="1" x14ac:dyDescent="0.2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1182</v>
      </c>
      <c r="H226" s="73">
        <f>IF('Раздел 2'!Y40&gt;='Раздел 2'!Y44,0,1)</f>
        <v>0</v>
      </c>
    </row>
    <row r="227" spans="1:8" s="73" customFormat="1" x14ac:dyDescent="0.2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1183</v>
      </c>
      <c r="H227" s="73">
        <f>IF('Раздел 2'!Z40&gt;='Раздел 2'!Z44,0,1)</f>
        <v>0</v>
      </c>
    </row>
    <row r="228" spans="1:8" s="73" customFormat="1" x14ac:dyDescent="0.2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1172</v>
      </c>
      <c r="H228" s="73">
        <f>IF('Раздел 2'!AA40&gt;='Раздел 2'!AA44,0,1)</f>
        <v>0</v>
      </c>
    </row>
    <row r="229" spans="1:8" s="73" customFormat="1" x14ac:dyDescent="0.2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1184</v>
      </c>
      <c r="H229" s="73">
        <f>IF('Раздел 2'!P48&gt;='Раздел 2'!P50,0,1)</f>
        <v>0</v>
      </c>
    </row>
    <row r="230" spans="1:8" s="73" customFormat="1" x14ac:dyDescent="0.2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1185</v>
      </c>
      <c r="H230" s="73">
        <f>IF('Раздел 2'!Q48&gt;='Раздел 2'!Q50,0,1)</f>
        <v>0</v>
      </c>
    </row>
    <row r="231" spans="1:8" s="73" customFormat="1" x14ac:dyDescent="0.2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1186</v>
      </c>
      <c r="H231" s="73">
        <f>IF('Раздел 2'!R48&gt;='Раздел 2'!R50,0,1)</f>
        <v>0</v>
      </c>
    </row>
    <row r="232" spans="1:8" s="73" customFormat="1" x14ac:dyDescent="0.2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1187</v>
      </c>
      <c r="H232" s="73">
        <f>IF('Раздел 2'!S48&gt;='Раздел 2'!S50,0,1)</f>
        <v>0</v>
      </c>
    </row>
    <row r="233" spans="1:8" s="73" customFormat="1" x14ac:dyDescent="0.2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1188</v>
      </c>
      <c r="H233" s="73">
        <f>IF('Раздел 2'!T48&gt;='Раздел 2'!T50,0,1)</f>
        <v>0</v>
      </c>
    </row>
    <row r="234" spans="1:8" s="73" customFormat="1" x14ac:dyDescent="0.2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1189</v>
      </c>
      <c r="H234" s="73">
        <f>IF('Раздел 2'!U48&gt;='Раздел 2'!U50,0,1)</f>
        <v>0</v>
      </c>
    </row>
    <row r="235" spans="1:8" s="73" customFormat="1" x14ac:dyDescent="0.2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1190</v>
      </c>
      <c r="H235" s="73">
        <f>IF('Раздел 2'!V48&gt;='Раздел 2'!V50,0,1)</f>
        <v>0</v>
      </c>
    </row>
    <row r="236" spans="1:8" s="73" customFormat="1" x14ac:dyDescent="0.2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1191</v>
      </c>
      <c r="H236" s="73">
        <f>IF('Раздел 2'!W48&gt;='Раздел 2'!W50,0,1)</f>
        <v>0</v>
      </c>
    </row>
    <row r="237" spans="1:8" s="73" customFormat="1" x14ac:dyDescent="0.2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1192</v>
      </c>
      <c r="H237" s="73">
        <f>IF('Раздел 2'!X48&gt;='Раздел 2'!X50,0,1)</f>
        <v>0</v>
      </c>
    </row>
    <row r="238" spans="1:8" s="73" customFormat="1" x14ac:dyDescent="0.2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1193</v>
      </c>
      <c r="H238" s="73">
        <f>IF('Раздел 2'!Y48&gt;='Раздел 2'!Y50,0,1)</f>
        <v>0</v>
      </c>
    </row>
    <row r="239" spans="1:8" s="73" customFormat="1" x14ac:dyDescent="0.2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1194</v>
      </c>
      <c r="H239" s="73">
        <f>IF('Раздел 2'!Z48&gt;='Раздел 2'!Z50,0,1)</f>
        <v>0</v>
      </c>
    </row>
    <row r="240" spans="1:8" s="73" customFormat="1" x14ac:dyDescent="0.2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1195</v>
      </c>
      <c r="H240" s="73">
        <f>IF('Раздел 2'!AA48&gt;='Раздел 2'!AA50,0,1)</f>
        <v>0</v>
      </c>
    </row>
    <row r="241" spans="1:8" s="73" customFormat="1" x14ac:dyDescent="0.2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1196</v>
      </c>
      <c r="H241" s="73">
        <f>IF('Раздел 2'!P40&gt;='Раздел 2'!P41,0,1)</f>
        <v>0</v>
      </c>
    </row>
    <row r="242" spans="1:8" s="73" customFormat="1" x14ac:dyDescent="0.2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1197</v>
      </c>
      <c r="H242" s="73">
        <f>IF('Раздел 2'!Q40&gt;='Раздел 2'!Q41,0,1)</f>
        <v>0</v>
      </c>
    </row>
    <row r="243" spans="1:8" s="73" customFormat="1" x14ac:dyDescent="0.2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1198</v>
      </c>
      <c r="H243" s="73">
        <f>IF('Раздел 2'!R40&gt;='Раздел 2'!R41,0,1)</f>
        <v>0</v>
      </c>
    </row>
    <row r="244" spans="1:8" s="73" customFormat="1" x14ac:dyDescent="0.2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1199</v>
      </c>
      <c r="H244" s="73">
        <f>IF('Раздел 2'!S40&gt;='Раздел 2'!S41,0,1)</f>
        <v>0</v>
      </c>
    </row>
    <row r="245" spans="1:8" s="73" customFormat="1" x14ac:dyDescent="0.2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1200</v>
      </c>
      <c r="H245" s="73">
        <f>IF('Раздел 2'!T40&gt;='Раздел 2'!T41,0,1)</f>
        <v>0</v>
      </c>
    </row>
    <row r="246" spans="1:8" s="73" customFormat="1" x14ac:dyDescent="0.2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1201</v>
      </c>
      <c r="H246" s="73">
        <f>IF('Раздел 2'!U40&gt;='Раздел 2'!U41,0,1)</f>
        <v>0</v>
      </c>
    </row>
    <row r="247" spans="1:8" s="73" customFormat="1" x14ac:dyDescent="0.2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1202</v>
      </c>
      <c r="H247" s="73">
        <f>IF('Раздел 2'!V40&gt;='Раздел 2'!V41,0,1)</f>
        <v>0</v>
      </c>
    </row>
    <row r="248" spans="1:8" s="73" customFormat="1" x14ac:dyDescent="0.2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1203</v>
      </c>
      <c r="H248" s="73">
        <f>IF('Раздел 2'!W40&gt;='Раздел 2'!W41,0,1)</f>
        <v>0</v>
      </c>
    </row>
    <row r="249" spans="1:8" s="73" customFormat="1" x14ac:dyDescent="0.2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1204</v>
      </c>
      <c r="H249" s="73">
        <f>IF('Раздел 2'!X40&gt;='Раздел 2'!X41,0,1)</f>
        <v>0</v>
      </c>
    </row>
    <row r="250" spans="1:8" s="73" customFormat="1" x14ac:dyDescent="0.2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1205</v>
      </c>
      <c r="H250" s="73">
        <f>IF('Раздел 2'!Y40&gt;='Раздел 2'!Y41,0,1)</f>
        <v>0</v>
      </c>
    </row>
    <row r="251" spans="1:8" s="73" customFormat="1" x14ac:dyDescent="0.2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1206</v>
      </c>
      <c r="H251" s="73">
        <f>IF('Раздел 2'!Z40&gt;='Раздел 2'!Z41,0,1)</f>
        <v>0</v>
      </c>
    </row>
    <row r="252" spans="1:8" s="73" customFormat="1" x14ac:dyDescent="0.2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1207</v>
      </c>
      <c r="H252" s="73">
        <f>IF('Раздел 2'!AA40&gt;='Раздел 2'!AA41,0,1)</f>
        <v>0</v>
      </c>
    </row>
    <row r="253" spans="1:8" s="73" customFormat="1" x14ac:dyDescent="0.2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447</v>
      </c>
      <c r="H253" s="73">
        <f>IF('Раздел 2'!P40&gt;='Раздел 2'!P42,0,1)</f>
        <v>0</v>
      </c>
    </row>
    <row r="254" spans="1:8" s="73" customFormat="1" x14ac:dyDescent="0.2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448</v>
      </c>
      <c r="H254" s="73">
        <f>IF('Раздел 2'!Q40&gt;='Раздел 2'!Q42,0,1)</f>
        <v>0</v>
      </c>
    </row>
    <row r="255" spans="1:8" s="73" customFormat="1" x14ac:dyDescent="0.2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1162</v>
      </c>
      <c r="H255" s="73">
        <f>IF('Раздел 2'!R40&gt;='Раздел 2'!R42,0,1)</f>
        <v>0</v>
      </c>
    </row>
    <row r="256" spans="1:8" s="73" customFormat="1" x14ac:dyDescent="0.2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1163</v>
      </c>
      <c r="H256" s="73">
        <f>IF('Раздел 2'!S40&gt;='Раздел 2'!S42,0,1)</f>
        <v>0</v>
      </c>
    </row>
    <row r="257" spans="1:8" s="73" customFormat="1" x14ac:dyDescent="0.2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1164</v>
      </c>
      <c r="H257" s="73">
        <f>IF('Раздел 2'!T40&gt;='Раздел 2'!T42,0,1)</f>
        <v>0</v>
      </c>
    </row>
    <row r="258" spans="1:8" s="73" customFormat="1" x14ac:dyDescent="0.2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1165</v>
      </c>
      <c r="H258" s="73">
        <f>IF('Раздел 2'!U40&gt;='Раздел 2'!U42,0,1)</f>
        <v>0</v>
      </c>
    </row>
    <row r="259" spans="1:8" s="73" customFormat="1" x14ac:dyDescent="0.2">
      <c r="A259" s="73">
        <f t="shared" ref="A259:A322" si="4">P_3</f>
        <v>609542</v>
      </c>
      <c r="B259" s="74">
        <v>2</v>
      </c>
      <c r="C259" s="74">
        <v>223</v>
      </c>
      <c r="D259" s="74">
        <v>223</v>
      </c>
      <c r="E259" s="74" t="s">
        <v>1166</v>
      </c>
      <c r="H259" s="73">
        <f>IF('Раздел 2'!V40&gt;='Раздел 2'!V42,0,1)</f>
        <v>0</v>
      </c>
    </row>
    <row r="260" spans="1:8" s="73" customFormat="1" x14ac:dyDescent="0.2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1167</v>
      </c>
      <c r="H260" s="73">
        <f>IF('Раздел 2'!W40&gt;='Раздел 2'!W42,0,1)</f>
        <v>0</v>
      </c>
    </row>
    <row r="261" spans="1:8" s="73" customFormat="1" x14ac:dyDescent="0.2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1168</v>
      </c>
      <c r="H261" s="73">
        <f>IF('Раздел 2'!X40&gt;='Раздел 2'!X42,0,1)</f>
        <v>0</v>
      </c>
    </row>
    <row r="262" spans="1:8" s="73" customFormat="1" x14ac:dyDescent="0.2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1169</v>
      </c>
      <c r="H262" s="73">
        <f>IF('Раздел 2'!Y40&gt;='Раздел 2'!Y42,0,1)</f>
        <v>0</v>
      </c>
    </row>
    <row r="263" spans="1:8" s="73" customFormat="1" x14ac:dyDescent="0.2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1170</v>
      </c>
      <c r="H263" s="73">
        <f>IF('Раздел 2'!Z40&gt;='Раздел 2'!Z42,0,1)</f>
        <v>0</v>
      </c>
    </row>
    <row r="264" spans="1:8" s="73" customFormat="1" x14ac:dyDescent="0.2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1171</v>
      </c>
      <c r="H264" s="73">
        <f>IF('Раздел 2'!AA40&gt;='Раздел 2'!AA42,0,1)</f>
        <v>0</v>
      </c>
    </row>
    <row r="265" spans="1:8" s="73" customFormat="1" x14ac:dyDescent="0.2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1209</v>
      </c>
      <c r="H265" s="73">
        <f>IF('Раздел 2'!P40&gt;='Раздел 2'!P43,0,1)</f>
        <v>0</v>
      </c>
    </row>
    <row r="266" spans="1:8" s="73" customFormat="1" x14ac:dyDescent="0.2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1210</v>
      </c>
      <c r="H266" s="73">
        <f>IF('Раздел 2'!Q40&gt;='Раздел 2'!Q43,0,1)</f>
        <v>0</v>
      </c>
    </row>
    <row r="267" spans="1:8" s="73" customFormat="1" x14ac:dyDescent="0.2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1211</v>
      </c>
      <c r="H267" s="73">
        <f>IF('Раздел 2'!R40&gt;='Раздел 2'!R43,0,1)</f>
        <v>0</v>
      </c>
    </row>
    <row r="268" spans="1:8" s="73" customFormat="1" x14ac:dyDescent="0.2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1212</v>
      </c>
      <c r="H268" s="73">
        <f>IF('Раздел 2'!S40&gt;='Раздел 2'!S43,0,1)</f>
        <v>0</v>
      </c>
    </row>
    <row r="269" spans="1:8" s="73" customFormat="1" x14ac:dyDescent="0.2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1213</v>
      </c>
      <c r="H269" s="73">
        <f>IF('Раздел 2'!T40&gt;='Раздел 2'!T43,0,1)</f>
        <v>0</v>
      </c>
    </row>
    <row r="270" spans="1:8" s="73" customFormat="1" x14ac:dyDescent="0.2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1214</v>
      </c>
      <c r="H270" s="73">
        <f>IF('Раздел 2'!U40&gt;='Раздел 2'!U43,0,1)</f>
        <v>0</v>
      </c>
    </row>
    <row r="271" spans="1:8" s="73" customFormat="1" x14ac:dyDescent="0.2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1215</v>
      </c>
      <c r="H271" s="73">
        <f>IF('Раздел 2'!V40&gt;='Раздел 2'!V43,0,1)</f>
        <v>0</v>
      </c>
    </row>
    <row r="272" spans="1:8" s="73" customFormat="1" x14ac:dyDescent="0.2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1216</v>
      </c>
      <c r="H272" s="73">
        <f>IF('Раздел 2'!W40&gt;='Раздел 2'!W43,0,1)</f>
        <v>0</v>
      </c>
    </row>
    <row r="273" spans="1:8" s="73" customFormat="1" x14ac:dyDescent="0.2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1217</v>
      </c>
      <c r="H273" s="73">
        <f>IF('Раздел 2'!X40&gt;='Раздел 2'!X43,0,1)</f>
        <v>0</v>
      </c>
    </row>
    <row r="274" spans="1:8" s="73" customFormat="1" x14ac:dyDescent="0.2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1218</v>
      </c>
      <c r="H274" s="73">
        <f>IF('Раздел 2'!Y40&gt;='Раздел 2'!Y43,0,1)</f>
        <v>0</v>
      </c>
    </row>
    <row r="275" spans="1:8" s="73" customFormat="1" x14ac:dyDescent="0.2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1219</v>
      </c>
      <c r="H275" s="73">
        <f>IF('Раздел 2'!Z40&gt;='Раздел 2'!Z43,0,1)</f>
        <v>0</v>
      </c>
    </row>
    <row r="276" spans="1:8" s="73" customFormat="1" x14ac:dyDescent="0.2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1208</v>
      </c>
      <c r="H276" s="73">
        <f>IF('Раздел 2'!AA40&gt;='Раздел 2'!AA43,0,1)</f>
        <v>0</v>
      </c>
    </row>
    <row r="277" spans="1:8" s="73" customFormat="1" x14ac:dyDescent="0.2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1221</v>
      </c>
      <c r="H277" s="73">
        <f>IF('Раздел 2'!P48&gt;='Раздел 2'!P49,0,1)</f>
        <v>0</v>
      </c>
    </row>
    <row r="278" spans="1:8" s="73" customFormat="1" x14ac:dyDescent="0.2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1222</v>
      </c>
      <c r="H278" s="73">
        <f>IF('Раздел 2'!Q48&gt;='Раздел 2'!Q49,0,1)</f>
        <v>0</v>
      </c>
    </row>
    <row r="279" spans="1:8" s="73" customFormat="1" x14ac:dyDescent="0.2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1223</v>
      </c>
      <c r="H279" s="73">
        <f>IF('Раздел 2'!R48&gt;='Раздел 2'!R49,0,1)</f>
        <v>0</v>
      </c>
    </row>
    <row r="280" spans="1:8" s="73" customFormat="1" x14ac:dyDescent="0.2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1224</v>
      </c>
      <c r="H280" s="73">
        <f>IF('Раздел 2'!S48&gt;='Раздел 2'!S49,0,1)</f>
        <v>0</v>
      </c>
    </row>
    <row r="281" spans="1:8" s="73" customFormat="1" x14ac:dyDescent="0.2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1225</v>
      </c>
      <c r="H281" s="73">
        <f>IF('Раздел 2'!T48&gt;='Раздел 2'!T49,0,1)</f>
        <v>0</v>
      </c>
    </row>
    <row r="282" spans="1:8" s="73" customFormat="1" x14ac:dyDescent="0.2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1226</v>
      </c>
      <c r="H282" s="73">
        <f>IF('Раздел 2'!U48&gt;='Раздел 2'!U49,0,1)</f>
        <v>0</v>
      </c>
    </row>
    <row r="283" spans="1:8" s="73" customFormat="1" x14ac:dyDescent="0.2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1227</v>
      </c>
      <c r="H283" s="73">
        <f>IF('Раздел 2'!V48&gt;='Раздел 2'!V49,0,1)</f>
        <v>0</v>
      </c>
    </row>
    <row r="284" spans="1:8" s="73" customFormat="1" x14ac:dyDescent="0.2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1228</v>
      </c>
      <c r="H284" s="73">
        <f>IF('Раздел 2'!W48&gt;='Раздел 2'!W49,0,1)</f>
        <v>0</v>
      </c>
    </row>
    <row r="285" spans="1:8" s="73" customFormat="1" x14ac:dyDescent="0.2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1229</v>
      </c>
      <c r="H285" s="73">
        <f>IF('Раздел 2'!X48&gt;='Раздел 2'!X49,0,1)</f>
        <v>0</v>
      </c>
    </row>
    <row r="286" spans="1:8" s="73" customFormat="1" x14ac:dyDescent="0.2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1230</v>
      </c>
      <c r="H286" s="73">
        <f>IF('Раздел 2'!Y48&gt;='Раздел 2'!Y49,0,1)</f>
        <v>0</v>
      </c>
    </row>
    <row r="287" spans="1:8" s="73" customFormat="1" x14ac:dyDescent="0.2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1231</v>
      </c>
      <c r="H287" s="73">
        <f>IF('Раздел 2'!Z48&gt;='Раздел 2'!Z49,0,1)</f>
        <v>0</v>
      </c>
    </row>
    <row r="288" spans="1:8" s="73" customFormat="1" x14ac:dyDescent="0.2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1220</v>
      </c>
      <c r="H288" s="73">
        <f>IF('Раздел 2'!AA48&gt;='Раздел 2'!AA49,0,1)</f>
        <v>0</v>
      </c>
    </row>
    <row r="289" spans="1:8" s="73" customFormat="1" x14ac:dyDescent="0.2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1232</v>
      </c>
      <c r="H289" s="73">
        <f>IF('Раздел 2'!P48='Раздел 2'!P21-'Раздел 2'!P22+'Раздел 2'!P23+'Раздел 2'!P25-'Раздел 2'!P26+'Раздел 2'!P27-'Раздел 2'!P32,0,1)</f>
        <v>0</v>
      </c>
    </row>
    <row r="290" spans="1:8" s="73" customFormat="1" x14ac:dyDescent="0.2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1233</v>
      </c>
      <c r="H290" s="73">
        <f>IF('Раздел 2'!Q48='Раздел 2'!Q21-'Раздел 2'!Q22+'Раздел 2'!Q23+'Раздел 2'!Q25-'Раздел 2'!Q26+'Раздел 2'!Q27-'Раздел 2'!Q32,0,1)</f>
        <v>0</v>
      </c>
    </row>
    <row r="291" spans="1:8" s="73" customFormat="1" x14ac:dyDescent="0.2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1234</v>
      </c>
      <c r="H291" s="73">
        <f>IF('Раздел 2'!R48='Раздел 2'!R21-'Раздел 2'!R22+'Раздел 2'!R23+'Раздел 2'!R25-'Раздел 2'!R26+'Раздел 2'!R27-'Раздел 2'!R32,0,1)</f>
        <v>0</v>
      </c>
    </row>
    <row r="292" spans="1:8" s="73" customFormat="1" x14ac:dyDescent="0.2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1235</v>
      </c>
      <c r="H292" s="73">
        <f>IF('Раздел 2'!T48='Раздел 2'!T21-'Раздел 2'!T22+'Раздел 2'!T23+'Раздел 2'!T25-'Раздел 2'!T26+'Раздел 2'!T27-'Раздел 2'!T32,0,1)</f>
        <v>0</v>
      </c>
    </row>
    <row r="293" spans="1:8" s="73" customFormat="1" x14ac:dyDescent="0.2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1236</v>
      </c>
      <c r="H293" s="73">
        <f>IF('Раздел 2'!U48='Раздел 2'!U21-'Раздел 2'!U22+'Раздел 2'!U23+'Раздел 2'!U25-'Раздел 2'!U26+'Раздел 2'!U27-'Раздел 2'!U32,0,1)</f>
        <v>0</v>
      </c>
    </row>
    <row r="294" spans="1:8" s="73" customFormat="1" x14ac:dyDescent="0.2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1237</v>
      </c>
      <c r="H294" s="73">
        <f>IF('Раздел 2'!V48='Раздел 2'!V21-'Раздел 2'!V22+'Раздел 2'!V23+'Раздел 2'!V25-'Раздел 2'!V26+'Раздел 2'!V27-'Раздел 2'!V32,0,1)</f>
        <v>0</v>
      </c>
    </row>
    <row r="295" spans="1:8" s="73" customFormat="1" x14ac:dyDescent="0.2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1238</v>
      </c>
      <c r="H295" s="73">
        <f>IF('Раздел 2'!W48='Раздел 2'!W21-'Раздел 2'!W22+'Раздел 2'!W23+'Раздел 2'!W25-'Раздел 2'!W26+'Раздел 2'!W27-'Раздел 2'!W32,0,1)</f>
        <v>0</v>
      </c>
    </row>
    <row r="296" spans="1:8" s="73" customFormat="1" x14ac:dyDescent="0.2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1239</v>
      </c>
      <c r="H296" s="73">
        <f>IF('Раздел 2'!X48='Раздел 2'!X21-'Раздел 2'!X22+'Раздел 2'!X23+'Раздел 2'!X25-'Раздел 2'!X26+'Раздел 2'!X27-'Раздел 2'!X32,0,1)</f>
        <v>0</v>
      </c>
    </row>
    <row r="297" spans="1:8" s="73" customFormat="1" x14ac:dyDescent="0.2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1240</v>
      </c>
      <c r="H297" s="73">
        <f>IF('Раздел 2'!Y48='Раздел 2'!Y21-'Раздел 2'!Y22+'Раздел 2'!Y23+'Раздел 2'!Y25-'Раздел 2'!Y26+'Раздел 2'!Y27-'Раздел 2'!Y32,0,1)</f>
        <v>0</v>
      </c>
    </row>
    <row r="298" spans="1:8" s="73" customFormat="1" x14ac:dyDescent="0.2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1241</v>
      </c>
      <c r="H298" s="73">
        <f>IF('Раздел 2'!Z48='Раздел 2'!Z21-'Раздел 2'!Z22+'Раздел 2'!Z23+'Раздел 2'!Z25-'Раздел 2'!Z26+'Раздел 2'!Z27-'Раздел 2'!Z32,0,1)</f>
        <v>0</v>
      </c>
    </row>
    <row r="299" spans="1:8" s="73" customFormat="1" x14ac:dyDescent="0.2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1242</v>
      </c>
      <c r="H299" s="73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3" customFormat="1" x14ac:dyDescent="0.2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1243</v>
      </c>
      <c r="H300" s="73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3" customFormat="1" x14ac:dyDescent="0.2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263</v>
      </c>
      <c r="H301" s="73">
        <f>IF('Раздел 2'!P21&gt;='Раздел 2'!Q21,0,1)</f>
        <v>0</v>
      </c>
    </row>
    <row r="302" spans="1:8" s="73" customFormat="1" x14ac:dyDescent="0.2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189</v>
      </c>
      <c r="H302" s="73">
        <f>IF('Раздел 2'!P22&gt;='Раздел 2'!Q22,0,1)</f>
        <v>0</v>
      </c>
    </row>
    <row r="303" spans="1:8" s="73" customFormat="1" x14ac:dyDescent="0.2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190</v>
      </c>
      <c r="H303" s="73">
        <f>IF('Раздел 2'!P23&gt;='Раздел 2'!Q23,0,1)</f>
        <v>0</v>
      </c>
    </row>
    <row r="304" spans="1:8" s="73" customFormat="1" x14ac:dyDescent="0.2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192</v>
      </c>
      <c r="H304" s="73">
        <f>IF('Раздел 2'!P25&gt;='Раздел 2'!Q25,0,1)</f>
        <v>0</v>
      </c>
    </row>
    <row r="305" spans="1:8" s="73" customFormat="1" x14ac:dyDescent="0.2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193</v>
      </c>
      <c r="H305" s="73">
        <f>IF('Раздел 2'!P26&gt;='Раздел 2'!Q26,0,1)</f>
        <v>0</v>
      </c>
    </row>
    <row r="306" spans="1:8" s="73" customFormat="1" x14ac:dyDescent="0.2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194</v>
      </c>
      <c r="H306" s="73">
        <f>IF('Раздел 2'!P27&gt;='Раздел 2'!Q27,0,1)</f>
        <v>0</v>
      </c>
    </row>
    <row r="307" spans="1:8" s="73" customFormat="1" x14ac:dyDescent="0.2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195</v>
      </c>
      <c r="H307" s="73">
        <f>IF('Раздел 2'!P28&gt;='Раздел 2'!Q28,0,1)</f>
        <v>0</v>
      </c>
    </row>
    <row r="308" spans="1:8" s="73" customFormat="1" x14ac:dyDescent="0.2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196</v>
      </c>
      <c r="H308" s="73">
        <f>IF('Раздел 2'!P29&gt;='Раздел 2'!Q29,0,1)</f>
        <v>0</v>
      </c>
    </row>
    <row r="309" spans="1:8" s="73" customFormat="1" x14ac:dyDescent="0.2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197</v>
      </c>
      <c r="H309" s="73">
        <f>IF('Раздел 2'!P30&gt;='Раздел 2'!Q30,0,1)</f>
        <v>0</v>
      </c>
    </row>
    <row r="310" spans="1:8" s="73" customFormat="1" x14ac:dyDescent="0.2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198</v>
      </c>
      <c r="H310" s="73">
        <f>IF('Раздел 2'!P31&gt;='Раздел 2'!Q31,0,1)</f>
        <v>0</v>
      </c>
    </row>
    <row r="311" spans="1:8" s="73" customFormat="1" x14ac:dyDescent="0.2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199</v>
      </c>
      <c r="H311" s="73">
        <f>IF('Раздел 2'!P32&gt;='Раздел 2'!Q32,0,1)</f>
        <v>0</v>
      </c>
    </row>
    <row r="312" spans="1:8" s="73" customFormat="1" x14ac:dyDescent="0.2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200</v>
      </c>
      <c r="H312" s="73">
        <f>IF('Раздел 2'!P33&gt;='Раздел 2'!Q33,0,1)</f>
        <v>0</v>
      </c>
    </row>
    <row r="313" spans="1:8" s="73" customFormat="1" x14ac:dyDescent="0.2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201</v>
      </c>
      <c r="H313" s="73">
        <f>IF('Раздел 2'!P34&gt;='Раздел 2'!Q34,0,1)</f>
        <v>0</v>
      </c>
    </row>
    <row r="314" spans="1:8" s="73" customFormat="1" x14ac:dyDescent="0.2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202</v>
      </c>
      <c r="H314" s="73">
        <f>IF('Раздел 2'!P35&gt;='Раздел 2'!Q35,0,1)</f>
        <v>0</v>
      </c>
    </row>
    <row r="315" spans="1:8" s="73" customFormat="1" x14ac:dyDescent="0.2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203</v>
      </c>
      <c r="H315" s="73">
        <f>IF('Раздел 2'!P36&gt;='Раздел 2'!Q36,0,1)</f>
        <v>0</v>
      </c>
    </row>
    <row r="316" spans="1:8" s="73" customFormat="1" x14ac:dyDescent="0.2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204</v>
      </c>
      <c r="H316" s="73">
        <f>IF('Раздел 2'!P37&gt;='Раздел 2'!Q37,0,1)</f>
        <v>0</v>
      </c>
    </row>
    <row r="317" spans="1:8" s="73" customFormat="1" x14ac:dyDescent="0.2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205</v>
      </c>
      <c r="H317" s="73">
        <f>IF('Раздел 2'!P38&gt;='Раздел 2'!Q38,0,1)</f>
        <v>0</v>
      </c>
    </row>
    <row r="318" spans="1:8" s="73" customFormat="1" x14ac:dyDescent="0.2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206</v>
      </c>
      <c r="H318" s="73">
        <f>IF('Раздел 2'!P39&gt;='Раздел 2'!Q39,0,1)</f>
        <v>0</v>
      </c>
    </row>
    <row r="319" spans="1:8" s="73" customFormat="1" x14ac:dyDescent="0.2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207</v>
      </c>
      <c r="H319" s="73">
        <f>IF('Раздел 2'!P40&gt;='Раздел 2'!Q40,0,1)</f>
        <v>0</v>
      </c>
    </row>
    <row r="320" spans="1:8" s="73" customFormat="1" x14ac:dyDescent="0.2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208</v>
      </c>
      <c r="H320" s="73">
        <f>IF('Раздел 2'!P41&gt;='Раздел 2'!Q41,0,1)</f>
        <v>0</v>
      </c>
    </row>
    <row r="321" spans="1:8" s="73" customFormat="1" x14ac:dyDescent="0.2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209</v>
      </c>
      <c r="H321" s="73">
        <f>IF('Раздел 2'!P42&gt;='Раздел 2'!Q42,0,1)</f>
        <v>0</v>
      </c>
    </row>
    <row r="322" spans="1:8" s="73" customFormat="1" x14ac:dyDescent="0.2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68</v>
      </c>
      <c r="H322" s="73">
        <f>IF('Раздел 2'!P43&gt;='Раздел 2'!Q43,0,1)</f>
        <v>0</v>
      </c>
    </row>
    <row r="323" spans="1:8" s="73" customFormat="1" x14ac:dyDescent="0.2">
      <c r="A323" s="73">
        <f t="shared" ref="A323:A386" si="5">P_3</f>
        <v>609542</v>
      </c>
      <c r="B323" s="74">
        <v>2</v>
      </c>
      <c r="C323" s="74">
        <v>287</v>
      </c>
      <c r="D323" s="74">
        <v>287</v>
      </c>
      <c r="E323" s="74" t="s">
        <v>69</v>
      </c>
      <c r="H323" s="73">
        <f>IF('Раздел 2'!P44&gt;='Раздел 2'!Q44,0,1)</f>
        <v>0</v>
      </c>
    </row>
    <row r="324" spans="1:8" s="73" customFormat="1" x14ac:dyDescent="0.2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70</v>
      </c>
      <c r="H324" s="73">
        <f>IF('Раздел 2'!P45&gt;='Раздел 2'!Q45,0,1)</f>
        <v>0</v>
      </c>
    </row>
    <row r="325" spans="1:8" s="73" customFormat="1" x14ac:dyDescent="0.2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71</v>
      </c>
      <c r="H325" s="73">
        <f>IF('Раздел 2'!P46&gt;='Раздел 2'!Q46,0,1)</f>
        <v>0</v>
      </c>
    </row>
    <row r="326" spans="1:8" s="73" customFormat="1" x14ac:dyDescent="0.2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73</v>
      </c>
      <c r="H326" s="73">
        <f>IF('Раздел 2'!P48&gt;='Раздел 2'!Q48,0,1)</f>
        <v>0</v>
      </c>
    </row>
    <row r="327" spans="1:8" s="73" customFormat="1" x14ac:dyDescent="0.2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74</v>
      </c>
      <c r="H327" s="73">
        <f>IF('Раздел 2'!P49&gt;='Раздел 2'!Q49,0,1)</f>
        <v>0</v>
      </c>
    </row>
    <row r="328" spans="1:8" s="73" customFormat="1" x14ac:dyDescent="0.2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75</v>
      </c>
      <c r="H328" s="73">
        <f>IF('Раздел 2'!P50&gt;='Раздел 2'!Q50,0,1)</f>
        <v>0</v>
      </c>
    </row>
    <row r="329" spans="1:8" s="73" customFormat="1" x14ac:dyDescent="0.2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210</v>
      </c>
      <c r="H329" s="73">
        <f>IF('Раздел 2'!P21&gt;='Раздел 2'!R21,0,1)</f>
        <v>0</v>
      </c>
    </row>
    <row r="330" spans="1:8" s="73" customFormat="1" x14ac:dyDescent="0.2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211</v>
      </c>
      <c r="H330" s="73">
        <f>IF('Раздел 2'!P22&gt;='Раздел 2'!R22,0,1)</f>
        <v>0</v>
      </c>
    </row>
    <row r="331" spans="1:8" s="73" customFormat="1" x14ac:dyDescent="0.2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212</v>
      </c>
      <c r="H331" s="73">
        <f>IF('Раздел 2'!P23&gt;='Раздел 2'!R23,0,1)</f>
        <v>0</v>
      </c>
    </row>
    <row r="332" spans="1:8" s="73" customFormat="1" x14ac:dyDescent="0.2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214</v>
      </c>
      <c r="H332" s="73">
        <f>IF('Раздел 2'!P25&gt;='Раздел 2'!R25,0,1)</f>
        <v>0</v>
      </c>
    </row>
    <row r="333" spans="1:8" s="73" customFormat="1" x14ac:dyDescent="0.2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215</v>
      </c>
      <c r="H333" s="73">
        <f>IF('Раздел 2'!P26&gt;='Раздел 2'!R26,0,1)</f>
        <v>0</v>
      </c>
    </row>
    <row r="334" spans="1:8" s="73" customFormat="1" x14ac:dyDescent="0.2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216</v>
      </c>
      <c r="H334" s="73">
        <f>IF('Раздел 2'!P27&gt;='Раздел 2'!R27,0,1)</f>
        <v>0</v>
      </c>
    </row>
    <row r="335" spans="1:8" s="73" customFormat="1" x14ac:dyDescent="0.2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217</v>
      </c>
      <c r="H335" s="73">
        <f>IF('Раздел 2'!P28&gt;='Раздел 2'!R28,0,1)</f>
        <v>0</v>
      </c>
    </row>
    <row r="336" spans="1:8" s="73" customFormat="1" x14ac:dyDescent="0.2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218</v>
      </c>
      <c r="H336" s="73">
        <f>IF('Раздел 2'!P29&gt;='Раздел 2'!R29,0,1)</f>
        <v>0</v>
      </c>
    </row>
    <row r="337" spans="1:8" s="73" customFormat="1" x14ac:dyDescent="0.2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219</v>
      </c>
      <c r="H337" s="73">
        <f>IF('Раздел 2'!P30&gt;='Раздел 2'!R30,0,1)</f>
        <v>0</v>
      </c>
    </row>
    <row r="338" spans="1:8" s="73" customFormat="1" x14ac:dyDescent="0.2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220</v>
      </c>
      <c r="H338" s="73">
        <f>IF('Раздел 2'!P31&gt;='Раздел 2'!R31,0,1)</f>
        <v>0</v>
      </c>
    </row>
    <row r="339" spans="1:8" s="73" customFormat="1" x14ac:dyDescent="0.2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221</v>
      </c>
      <c r="H339" s="73">
        <f>IF('Раздел 2'!P32&gt;='Раздел 2'!R32,0,1)</f>
        <v>0</v>
      </c>
    </row>
    <row r="340" spans="1:8" s="73" customFormat="1" x14ac:dyDescent="0.2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222</v>
      </c>
      <c r="H340" s="73">
        <f>IF('Раздел 2'!P33&gt;='Раздел 2'!R33,0,1)</f>
        <v>0</v>
      </c>
    </row>
    <row r="341" spans="1:8" s="73" customFormat="1" x14ac:dyDescent="0.2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223</v>
      </c>
      <c r="H341" s="73">
        <f>IF('Раздел 2'!P34&gt;='Раздел 2'!R34,0,1)</f>
        <v>0</v>
      </c>
    </row>
    <row r="342" spans="1:8" s="73" customFormat="1" x14ac:dyDescent="0.2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224</v>
      </c>
      <c r="H342" s="73">
        <f>IF('Раздел 2'!P35&gt;='Раздел 2'!R35,0,1)</f>
        <v>0</v>
      </c>
    </row>
    <row r="343" spans="1:8" s="73" customFormat="1" x14ac:dyDescent="0.2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225</v>
      </c>
      <c r="H343" s="73">
        <f>IF('Раздел 2'!P36&gt;='Раздел 2'!R36,0,1)</f>
        <v>0</v>
      </c>
    </row>
    <row r="344" spans="1:8" s="73" customFormat="1" x14ac:dyDescent="0.2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226</v>
      </c>
      <c r="H344" s="73">
        <f>IF('Раздел 2'!P37&gt;='Раздел 2'!R37,0,1)</f>
        <v>0</v>
      </c>
    </row>
    <row r="345" spans="1:8" s="73" customFormat="1" x14ac:dyDescent="0.2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227</v>
      </c>
      <c r="H345" s="73">
        <f>IF('Раздел 2'!P38&gt;='Раздел 2'!R38,0,1)</f>
        <v>0</v>
      </c>
    </row>
    <row r="346" spans="1:8" s="73" customFormat="1" x14ac:dyDescent="0.2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228</v>
      </c>
      <c r="H346" s="73">
        <f>IF('Раздел 2'!P39&gt;='Раздел 2'!R39,0,1)</f>
        <v>0</v>
      </c>
    </row>
    <row r="347" spans="1:8" s="73" customFormat="1" x14ac:dyDescent="0.2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229</v>
      </c>
      <c r="H347" s="73">
        <f>IF('Раздел 2'!P40&gt;='Раздел 2'!R40,0,1)</f>
        <v>0</v>
      </c>
    </row>
    <row r="348" spans="1:8" s="73" customFormat="1" x14ac:dyDescent="0.2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230</v>
      </c>
      <c r="H348" s="73">
        <f>IF('Раздел 2'!P41&gt;='Раздел 2'!R41,0,1)</f>
        <v>0</v>
      </c>
    </row>
    <row r="349" spans="1:8" s="73" customFormat="1" x14ac:dyDescent="0.2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231</v>
      </c>
      <c r="H349" s="73">
        <f>IF('Раздел 2'!P42&gt;='Раздел 2'!R42,0,1)</f>
        <v>0</v>
      </c>
    </row>
    <row r="350" spans="1:8" s="73" customFormat="1" x14ac:dyDescent="0.2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79</v>
      </c>
      <c r="H350" s="73">
        <f>IF('Раздел 2'!P43&gt;='Раздел 2'!R43,0,1)</f>
        <v>0</v>
      </c>
    </row>
    <row r="351" spans="1:8" s="73" customFormat="1" x14ac:dyDescent="0.2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80</v>
      </c>
      <c r="H351" s="73">
        <f>IF('Раздел 2'!P44&gt;='Раздел 2'!R44,0,1)</f>
        <v>0</v>
      </c>
    </row>
    <row r="352" spans="1:8" s="73" customFormat="1" x14ac:dyDescent="0.2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81</v>
      </c>
      <c r="H352" s="73">
        <f>IF('Раздел 2'!P45&gt;='Раздел 2'!R45,0,1)</f>
        <v>0</v>
      </c>
    </row>
    <row r="353" spans="1:8" s="73" customFormat="1" x14ac:dyDescent="0.2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82</v>
      </c>
      <c r="H353" s="73">
        <f>IF('Раздел 2'!P46&gt;='Раздел 2'!R46,0,1)</f>
        <v>0</v>
      </c>
    </row>
    <row r="354" spans="1:8" s="73" customFormat="1" x14ac:dyDescent="0.2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84</v>
      </c>
      <c r="H354" s="73">
        <f>IF('Раздел 2'!P48&gt;='Раздел 2'!R48,0,1)</f>
        <v>0</v>
      </c>
    </row>
    <row r="355" spans="1:8" s="73" customFormat="1" x14ac:dyDescent="0.2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85</v>
      </c>
      <c r="H355" s="73">
        <f>IF('Раздел 2'!P49&gt;='Раздел 2'!R49,0,1)</f>
        <v>0</v>
      </c>
    </row>
    <row r="356" spans="1:8" s="73" customFormat="1" x14ac:dyDescent="0.2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86</v>
      </c>
      <c r="H356" s="73">
        <f>IF('Раздел 2'!P50&gt;='Раздел 2'!R50,0,1)</f>
        <v>0</v>
      </c>
    </row>
    <row r="357" spans="1:8" s="73" customFormat="1" x14ac:dyDescent="0.2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98</v>
      </c>
      <c r="H357" s="73">
        <f>IF('Раздел 2'!P21&gt;='Раздел 2'!S21,0,1)</f>
        <v>0</v>
      </c>
    </row>
    <row r="358" spans="1:8" s="73" customFormat="1" x14ac:dyDescent="0.2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99</v>
      </c>
      <c r="H358" s="73">
        <f>IF('Раздел 2'!P22&gt;='Раздел 2'!S22,0,1)</f>
        <v>0</v>
      </c>
    </row>
    <row r="359" spans="1:8" s="73" customFormat="1" x14ac:dyDescent="0.2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100</v>
      </c>
      <c r="H359" s="73">
        <f>IF('Раздел 2'!P23&gt;='Раздел 2'!S23,0,1)</f>
        <v>0</v>
      </c>
    </row>
    <row r="360" spans="1:8" s="73" customFormat="1" x14ac:dyDescent="0.2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101</v>
      </c>
      <c r="H360" s="73">
        <f>IF('Раздел 2'!P25&gt;='Раздел 2'!S25,0,1)</f>
        <v>0</v>
      </c>
    </row>
    <row r="361" spans="1:8" s="73" customFormat="1" x14ac:dyDescent="0.2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102</v>
      </c>
      <c r="H361" s="73">
        <f>IF('Раздел 2'!P26&gt;='Раздел 2'!S26,0,1)</f>
        <v>0</v>
      </c>
    </row>
    <row r="362" spans="1:8" s="73" customFormat="1" x14ac:dyDescent="0.2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103</v>
      </c>
      <c r="H362" s="73">
        <f>IF('Раздел 2'!P27&gt;='Раздел 2'!S27,0,1)</f>
        <v>0</v>
      </c>
    </row>
    <row r="363" spans="1:8" s="73" customFormat="1" x14ac:dyDescent="0.2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104</v>
      </c>
      <c r="H363" s="73">
        <f>IF('Раздел 2'!P28&gt;='Раздел 2'!S28,0,1)</f>
        <v>0</v>
      </c>
    </row>
    <row r="364" spans="1:8" s="73" customFormat="1" x14ac:dyDescent="0.2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105</v>
      </c>
      <c r="H364" s="73">
        <f>IF('Раздел 2'!P29&gt;='Раздел 2'!S29,0,1)</f>
        <v>0</v>
      </c>
    </row>
    <row r="365" spans="1:8" s="73" customFormat="1" x14ac:dyDescent="0.2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106</v>
      </c>
      <c r="H365" s="73">
        <f>IF('Раздел 2'!P30&gt;='Раздел 2'!S30,0,1)</f>
        <v>0</v>
      </c>
    </row>
    <row r="366" spans="1:8" s="73" customFormat="1" x14ac:dyDescent="0.2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107</v>
      </c>
      <c r="H366" s="73">
        <f>IF('Раздел 2'!P31&gt;='Раздел 2'!S31,0,1)</f>
        <v>0</v>
      </c>
    </row>
    <row r="367" spans="1:8" s="73" customFormat="1" x14ac:dyDescent="0.2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108</v>
      </c>
      <c r="H367" s="73">
        <f>IF('Раздел 2'!P32&gt;='Раздел 2'!S32,0,1)</f>
        <v>0</v>
      </c>
    </row>
    <row r="368" spans="1:8" s="73" customFormat="1" x14ac:dyDescent="0.2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109</v>
      </c>
      <c r="H368" s="73">
        <f>IF('Раздел 2'!P33&gt;='Раздел 2'!S33,0,1)</f>
        <v>0</v>
      </c>
    </row>
    <row r="369" spans="1:8" s="73" customFormat="1" x14ac:dyDescent="0.2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110</v>
      </c>
      <c r="H369" s="73">
        <f>IF('Раздел 2'!P34&gt;='Раздел 2'!S34,0,1)</f>
        <v>0</v>
      </c>
    </row>
    <row r="370" spans="1:8" s="73" customFormat="1" x14ac:dyDescent="0.2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111</v>
      </c>
      <c r="H370" s="73">
        <f>IF('Раздел 2'!P35&gt;='Раздел 2'!S35,0,1)</f>
        <v>0</v>
      </c>
    </row>
    <row r="371" spans="1:8" s="73" customFormat="1" x14ac:dyDescent="0.2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112</v>
      </c>
      <c r="H371" s="73">
        <f>IF('Раздел 2'!P36&gt;='Раздел 2'!S36,0,1)</f>
        <v>0</v>
      </c>
    </row>
    <row r="372" spans="1:8" s="73" customFormat="1" x14ac:dyDescent="0.2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113</v>
      </c>
      <c r="H372" s="73">
        <f>IF('Раздел 2'!P37&gt;='Раздел 2'!S37,0,1)</f>
        <v>0</v>
      </c>
    </row>
    <row r="373" spans="1:8" s="73" customFormat="1" x14ac:dyDescent="0.2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114</v>
      </c>
      <c r="H373" s="73">
        <f>IF('Раздел 2'!P38&gt;='Раздел 2'!S38,0,1)</f>
        <v>0</v>
      </c>
    </row>
    <row r="374" spans="1:8" s="73" customFormat="1" x14ac:dyDescent="0.2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115</v>
      </c>
      <c r="H374" s="73">
        <f>IF('Раздел 2'!P39&gt;='Раздел 2'!S39,0,1)</f>
        <v>0</v>
      </c>
    </row>
    <row r="375" spans="1:8" s="73" customFormat="1" x14ac:dyDescent="0.2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116</v>
      </c>
      <c r="H375" s="73">
        <f>IF('Раздел 2'!P40&gt;='Раздел 2'!S40,0,1)</f>
        <v>0</v>
      </c>
    </row>
    <row r="376" spans="1:8" s="73" customFormat="1" x14ac:dyDescent="0.2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117</v>
      </c>
      <c r="H376" s="73">
        <f>IF('Раздел 2'!P41&gt;='Раздел 2'!S41,0,1)</f>
        <v>0</v>
      </c>
    </row>
    <row r="377" spans="1:8" s="73" customFormat="1" x14ac:dyDescent="0.2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118</v>
      </c>
      <c r="H377" s="73">
        <f>IF('Раздел 2'!P42&gt;='Раздел 2'!S42,0,1)</f>
        <v>0</v>
      </c>
    </row>
    <row r="378" spans="1:8" s="73" customFormat="1" x14ac:dyDescent="0.2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1150</v>
      </c>
      <c r="H378" s="73">
        <f>IF('Раздел 2'!P43&gt;='Раздел 2'!S43,0,1)</f>
        <v>0</v>
      </c>
    </row>
    <row r="379" spans="1:8" s="73" customFormat="1" x14ac:dyDescent="0.2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728</v>
      </c>
      <c r="H379" s="73">
        <f>IF('Раздел 2'!P44&gt;='Раздел 2'!S44,0,1)</f>
        <v>0</v>
      </c>
    </row>
    <row r="380" spans="1:8" s="73" customFormat="1" x14ac:dyDescent="0.2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729</v>
      </c>
      <c r="H380" s="73">
        <f>IF('Раздел 2'!P45&gt;='Раздел 2'!S45,0,1)</f>
        <v>0</v>
      </c>
    </row>
    <row r="381" spans="1:8" s="73" customFormat="1" x14ac:dyDescent="0.2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1151</v>
      </c>
      <c r="H381" s="73">
        <f>IF('Раздел 2'!P46&gt;='Раздел 2'!S46,0,1)</f>
        <v>0</v>
      </c>
    </row>
    <row r="382" spans="1:8" s="73" customFormat="1" x14ac:dyDescent="0.2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1152</v>
      </c>
      <c r="H382" s="73">
        <f>IF('Раздел 2'!P48&gt;='Раздел 2'!S48,0,1)</f>
        <v>0</v>
      </c>
    </row>
    <row r="383" spans="1:8" s="73" customFormat="1" x14ac:dyDescent="0.2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1249</v>
      </c>
      <c r="H383" s="73">
        <f>IF('Раздел 2'!P49&gt;='Раздел 2'!S49,0,1)</f>
        <v>0</v>
      </c>
    </row>
    <row r="384" spans="1:8" s="73" customFormat="1" x14ac:dyDescent="0.2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1244</v>
      </c>
      <c r="H384" s="73">
        <f>IF('Раздел 2'!P50&gt;='Раздел 2'!S50,0,1)</f>
        <v>0</v>
      </c>
    </row>
    <row r="385" spans="1:8" s="73" customFormat="1" x14ac:dyDescent="0.2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809</v>
      </c>
      <c r="H385" s="73">
        <f>IF('Раздел 2'!P21&gt;='Раздел 2'!T21,0,1)</f>
        <v>0</v>
      </c>
    </row>
    <row r="386" spans="1:8" s="73" customFormat="1" x14ac:dyDescent="0.2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810</v>
      </c>
      <c r="H386" s="73">
        <f>IF('Раздел 2'!P22&gt;='Раздел 2'!T22,0,1)</f>
        <v>0</v>
      </c>
    </row>
    <row r="387" spans="1:8" s="73" customFormat="1" x14ac:dyDescent="0.2">
      <c r="A387" s="73">
        <f t="shared" ref="A387:A450" si="6">P_3</f>
        <v>609542</v>
      </c>
      <c r="B387" s="74">
        <v>2</v>
      </c>
      <c r="C387" s="74">
        <v>351</v>
      </c>
      <c r="D387" s="74">
        <v>351</v>
      </c>
      <c r="E387" s="74" t="s">
        <v>811</v>
      </c>
      <c r="H387" s="73">
        <f>IF('Раздел 2'!P23&gt;='Раздел 2'!T23,0,1)</f>
        <v>0</v>
      </c>
    </row>
    <row r="388" spans="1:8" s="73" customFormat="1" x14ac:dyDescent="0.2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812</v>
      </c>
      <c r="H388" s="73">
        <f>IF('Раздел 2'!P25&gt;='Раздел 2'!T25,0,1)</f>
        <v>0</v>
      </c>
    </row>
    <row r="389" spans="1:8" s="73" customFormat="1" x14ac:dyDescent="0.2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813</v>
      </c>
      <c r="H389" s="73">
        <f>IF('Раздел 2'!P26&gt;='Раздел 2'!T26,0,1)</f>
        <v>0</v>
      </c>
    </row>
    <row r="390" spans="1:8" s="73" customFormat="1" x14ac:dyDescent="0.2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814</v>
      </c>
      <c r="H390" s="73">
        <f>IF('Раздел 2'!P27&gt;='Раздел 2'!T27,0,1)</f>
        <v>0</v>
      </c>
    </row>
    <row r="391" spans="1:8" s="73" customFormat="1" x14ac:dyDescent="0.2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815</v>
      </c>
      <c r="H391" s="73">
        <f>IF('Раздел 2'!P28&gt;='Раздел 2'!T28,0,1)</f>
        <v>0</v>
      </c>
    </row>
    <row r="392" spans="1:8" s="73" customFormat="1" x14ac:dyDescent="0.2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816</v>
      </c>
      <c r="H392" s="73">
        <f>IF('Раздел 2'!P29&gt;='Раздел 2'!T29,0,1)</f>
        <v>0</v>
      </c>
    </row>
    <row r="393" spans="1:8" s="73" customFormat="1" x14ac:dyDescent="0.2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817</v>
      </c>
      <c r="H393" s="73">
        <f>IF('Раздел 2'!P30&gt;='Раздел 2'!T30,0,1)</f>
        <v>0</v>
      </c>
    </row>
    <row r="394" spans="1:8" s="73" customFormat="1" x14ac:dyDescent="0.2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818</v>
      </c>
      <c r="H394" s="73">
        <f>IF('Раздел 2'!P31&gt;='Раздел 2'!T31,0,1)</f>
        <v>0</v>
      </c>
    </row>
    <row r="395" spans="1:8" s="73" customFormat="1" x14ac:dyDescent="0.2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819</v>
      </c>
      <c r="H395" s="73">
        <f>IF('Раздел 2'!P32&gt;='Раздел 2'!T32,0,1)</f>
        <v>0</v>
      </c>
    </row>
    <row r="396" spans="1:8" s="73" customFormat="1" x14ac:dyDescent="0.2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820</v>
      </c>
      <c r="H396" s="73">
        <f>IF('Раздел 2'!P33&gt;='Раздел 2'!T33,0,1)</f>
        <v>0</v>
      </c>
    </row>
    <row r="397" spans="1:8" s="73" customFormat="1" x14ac:dyDescent="0.2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821</v>
      </c>
      <c r="H397" s="73">
        <f>IF('Раздел 2'!P34&gt;='Раздел 2'!T34,0,1)</f>
        <v>0</v>
      </c>
    </row>
    <row r="398" spans="1:8" s="73" customFormat="1" x14ac:dyDescent="0.2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822</v>
      </c>
      <c r="H398" s="73">
        <f>IF('Раздел 2'!P35&gt;='Раздел 2'!T35,0,1)</f>
        <v>0</v>
      </c>
    </row>
    <row r="399" spans="1:8" s="73" customFormat="1" x14ac:dyDescent="0.2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823</v>
      </c>
      <c r="H399" s="73">
        <f>IF('Раздел 2'!P36&gt;='Раздел 2'!T36,0,1)</f>
        <v>0</v>
      </c>
    </row>
    <row r="400" spans="1:8" s="73" customFormat="1" x14ac:dyDescent="0.2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824</v>
      </c>
      <c r="H400" s="73">
        <f>IF('Раздел 2'!P37&gt;='Раздел 2'!T37,0,1)</f>
        <v>0</v>
      </c>
    </row>
    <row r="401" spans="1:8" s="73" customFormat="1" x14ac:dyDescent="0.2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825</v>
      </c>
      <c r="H401" s="73">
        <f>IF('Раздел 2'!P38&gt;='Раздел 2'!T38,0,1)</f>
        <v>0</v>
      </c>
    </row>
    <row r="402" spans="1:8" s="73" customFormat="1" x14ac:dyDescent="0.2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826</v>
      </c>
      <c r="H402" s="73">
        <f>IF('Раздел 2'!P39&gt;='Раздел 2'!T39,0,1)</f>
        <v>0</v>
      </c>
    </row>
    <row r="403" spans="1:8" s="73" customFormat="1" x14ac:dyDescent="0.2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827</v>
      </c>
      <c r="H403" s="73">
        <f>IF('Раздел 2'!P40&gt;='Раздел 2'!T40,0,1)</f>
        <v>0</v>
      </c>
    </row>
    <row r="404" spans="1:8" s="73" customFormat="1" x14ac:dyDescent="0.2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828</v>
      </c>
      <c r="H404" s="73">
        <f>IF('Раздел 2'!P41&gt;='Раздел 2'!T41,0,1)</f>
        <v>0</v>
      </c>
    </row>
    <row r="405" spans="1:8" s="73" customFormat="1" x14ac:dyDescent="0.2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829</v>
      </c>
      <c r="H405" s="73">
        <f>IF('Раздел 2'!P42&gt;='Раздел 2'!T42,0,1)</f>
        <v>0</v>
      </c>
    </row>
    <row r="406" spans="1:8" s="73" customFormat="1" x14ac:dyDescent="0.2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1153</v>
      </c>
      <c r="H406" s="73">
        <f>IF('Раздел 2'!P43&gt;='Раздел 2'!T43,0,1)</f>
        <v>0</v>
      </c>
    </row>
    <row r="407" spans="1:8" s="73" customFormat="1" x14ac:dyDescent="0.2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730</v>
      </c>
      <c r="H407" s="73">
        <f>IF('Раздел 2'!P44&gt;='Раздел 2'!T44,0,1)</f>
        <v>0</v>
      </c>
    </row>
    <row r="408" spans="1:8" s="73" customFormat="1" x14ac:dyDescent="0.2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731</v>
      </c>
      <c r="H408" s="73">
        <f>IF('Раздел 2'!P45&gt;='Раздел 2'!T45,0,1)</f>
        <v>0</v>
      </c>
    </row>
    <row r="409" spans="1:8" s="73" customFormat="1" x14ac:dyDescent="0.2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1154</v>
      </c>
      <c r="H409" s="73">
        <f>IF('Раздел 2'!P46&gt;='Раздел 2'!T46,0,1)</f>
        <v>0</v>
      </c>
    </row>
    <row r="410" spans="1:8" s="73" customFormat="1" x14ac:dyDescent="0.2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1155</v>
      </c>
      <c r="H410" s="73">
        <f>IF('Раздел 2'!P48&gt;='Раздел 2'!T48,0,1)</f>
        <v>0</v>
      </c>
    </row>
    <row r="411" spans="1:8" s="73" customFormat="1" x14ac:dyDescent="0.2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1250</v>
      </c>
      <c r="H411" s="73">
        <f>IF('Раздел 2'!P49&gt;='Раздел 2'!T49,0,1)</f>
        <v>0</v>
      </c>
    </row>
    <row r="412" spans="1:8" s="73" customFormat="1" x14ac:dyDescent="0.2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1245</v>
      </c>
      <c r="H412" s="73">
        <f>IF('Раздел 2'!P50&gt;='Раздел 2'!T50,0,1)</f>
        <v>0</v>
      </c>
    </row>
    <row r="413" spans="1:8" s="73" customFormat="1" x14ac:dyDescent="0.2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1312</v>
      </c>
      <c r="H413" s="73">
        <f>IF('Раздел 2'!P21&gt;='Раздел 2'!U21,0,1)</f>
        <v>0</v>
      </c>
    </row>
    <row r="414" spans="1:8" s="73" customFormat="1" x14ac:dyDescent="0.2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1313</v>
      </c>
      <c r="H414" s="73">
        <f>IF('Раздел 2'!P22&gt;='Раздел 2'!U22,0,1)</f>
        <v>0</v>
      </c>
    </row>
    <row r="415" spans="1:8" s="73" customFormat="1" x14ac:dyDescent="0.2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1314</v>
      </c>
      <c r="H415" s="73">
        <f>IF('Раздел 2'!P23&gt;='Раздел 2'!U23,0,1)</f>
        <v>0</v>
      </c>
    </row>
    <row r="416" spans="1:8" s="73" customFormat="1" x14ac:dyDescent="0.2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153</v>
      </c>
      <c r="H416" s="73">
        <f>IF('Раздел 2'!P25&gt;='Раздел 2'!U25,0,1)</f>
        <v>0</v>
      </c>
    </row>
    <row r="417" spans="1:8" s="73" customFormat="1" x14ac:dyDescent="0.2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154</v>
      </c>
      <c r="H417" s="73">
        <f>IF('Раздел 2'!P26&gt;='Раздел 2'!U26,0,1)</f>
        <v>0</v>
      </c>
    </row>
    <row r="418" spans="1:8" s="73" customFormat="1" x14ac:dyDescent="0.2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155</v>
      </c>
      <c r="H418" s="73">
        <f>IF('Раздел 2'!P27&gt;='Раздел 2'!U27,0,1)</f>
        <v>0</v>
      </c>
    </row>
    <row r="419" spans="1:8" s="73" customFormat="1" x14ac:dyDescent="0.2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156</v>
      </c>
      <c r="H419" s="73">
        <f>IF('Раздел 2'!P28&gt;='Раздел 2'!U28,0,1)</f>
        <v>0</v>
      </c>
    </row>
    <row r="420" spans="1:8" s="73" customFormat="1" x14ac:dyDescent="0.2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157</v>
      </c>
      <c r="H420" s="73">
        <f>IF('Раздел 2'!P29&gt;='Раздел 2'!U29,0,1)</f>
        <v>0</v>
      </c>
    </row>
    <row r="421" spans="1:8" s="73" customFormat="1" x14ac:dyDescent="0.2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158</v>
      </c>
      <c r="H421" s="73">
        <f>IF('Раздел 2'!P30&gt;='Раздел 2'!U30,0,1)</f>
        <v>0</v>
      </c>
    </row>
    <row r="422" spans="1:8" s="73" customFormat="1" x14ac:dyDescent="0.2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159</v>
      </c>
      <c r="H422" s="73">
        <f>IF('Раздел 2'!P31&gt;='Раздел 2'!U31,0,1)</f>
        <v>0</v>
      </c>
    </row>
    <row r="423" spans="1:8" s="73" customFormat="1" x14ac:dyDescent="0.2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160</v>
      </c>
      <c r="H423" s="73">
        <f>IF('Раздел 2'!P32&gt;='Раздел 2'!U32,0,1)</f>
        <v>0</v>
      </c>
    </row>
    <row r="424" spans="1:8" s="73" customFormat="1" x14ac:dyDescent="0.2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161</v>
      </c>
      <c r="H424" s="73">
        <f>IF('Раздел 2'!P33&gt;='Раздел 2'!U33,0,1)</f>
        <v>0</v>
      </c>
    </row>
    <row r="425" spans="1:8" s="73" customFormat="1" x14ac:dyDescent="0.2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162</v>
      </c>
      <c r="H425" s="73">
        <f>IF('Раздел 2'!P34&gt;='Раздел 2'!U34,0,1)</f>
        <v>0</v>
      </c>
    </row>
    <row r="426" spans="1:8" s="73" customFormat="1" x14ac:dyDescent="0.2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163</v>
      </c>
      <c r="H426" s="73">
        <f>IF('Раздел 2'!P35&gt;='Раздел 2'!U35,0,1)</f>
        <v>0</v>
      </c>
    </row>
    <row r="427" spans="1:8" s="73" customFormat="1" x14ac:dyDescent="0.2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164</v>
      </c>
      <c r="H427" s="73">
        <f>IF('Раздел 2'!P36&gt;='Раздел 2'!U36,0,1)</f>
        <v>0</v>
      </c>
    </row>
    <row r="428" spans="1:8" s="73" customFormat="1" x14ac:dyDescent="0.2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165</v>
      </c>
      <c r="H428" s="73">
        <f>IF('Раздел 2'!P37&gt;='Раздел 2'!U37,0,1)</f>
        <v>0</v>
      </c>
    </row>
    <row r="429" spans="1:8" s="73" customFormat="1" x14ac:dyDescent="0.2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166</v>
      </c>
      <c r="H429" s="73">
        <f>IF('Раздел 2'!P38&gt;='Раздел 2'!U38,0,1)</f>
        <v>0</v>
      </c>
    </row>
    <row r="430" spans="1:8" s="73" customFormat="1" x14ac:dyDescent="0.2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167</v>
      </c>
      <c r="H430" s="73">
        <f>IF('Раздел 2'!P39&gt;='Раздел 2'!U39,0,1)</f>
        <v>0</v>
      </c>
    </row>
    <row r="431" spans="1:8" s="73" customFormat="1" x14ac:dyDescent="0.2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168</v>
      </c>
      <c r="H431" s="73">
        <f>IF('Раздел 2'!P40&gt;='Раздел 2'!U40,0,1)</f>
        <v>0</v>
      </c>
    </row>
    <row r="432" spans="1:8" s="73" customFormat="1" x14ac:dyDescent="0.2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169</v>
      </c>
      <c r="H432" s="73">
        <f>IF('Раздел 2'!P41&gt;='Раздел 2'!U41,0,1)</f>
        <v>0</v>
      </c>
    </row>
    <row r="433" spans="1:8" s="73" customFormat="1" x14ac:dyDescent="0.2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170</v>
      </c>
      <c r="H433" s="73">
        <f>IF('Раздел 2'!P42&gt;='Раздел 2'!U42,0,1)</f>
        <v>0</v>
      </c>
    </row>
    <row r="434" spans="1:8" s="73" customFormat="1" x14ac:dyDescent="0.2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171</v>
      </c>
      <c r="H434" s="73">
        <f>IF('Раздел 2'!P43&gt;='Раздел 2'!U43,0,1)</f>
        <v>0</v>
      </c>
    </row>
    <row r="435" spans="1:8" s="73" customFormat="1" x14ac:dyDescent="0.2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172</v>
      </c>
      <c r="H435" s="73">
        <f>IF('Раздел 2'!P44&gt;='Раздел 2'!U44,0,1)</f>
        <v>0</v>
      </c>
    </row>
    <row r="436" spans="1:8" s="73" customFormat="1" x14ac:dyDescent="0.2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173</v>
      </c>
      <c r="H436" s="73">
        <f>IF('Раздел 2'!P45&gt;='Раздел 2'!U45,0,1)</f>
        <v>0</v>
      </c>
    </row>
    <row r="437" spans="1:8" s="73" customFormat="1" x14ac:dyDescent="0.2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174</v>
      </c>
      <c r="H437" s="73">
        <f>IF('Раздел 2'!P46&gt;='Раздел 2'!U46,0,1)</f>
        <v>0</v>
      </c>
    </row>
    <row r="438" spans="1:8" s="73" customFormat="1" x14ac:dyDescent="0.2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62</v>
      </c>
      <c r="H438" s="73">
        <f>IF('Раздел 2'!P48&gt;='Раздел 2'!U48,0,1)</f>
        <v>0</v>
      </c>
    </row>
    <row r="439" spans="1:8" s="73" customFormat="1" x14ac:dyDescent="0.2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63</v>
      </c>
      <c r="H439" s="73">
        <f>IF('Раздел 2'!P49&gt;='Раздел 2'!U49,0,1)</f>
        <v>0</v>
      </c>
    </row>
    <row r="440" spans="1:8" s="73" customFormat="1" x14ac:dyDescent="0.2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64</v>
      </c>
      <c r="H440" s="73">
        <f>IF('Раздел 2'!P50&gt;='Раздел 2'!U50,0,1)</f>
        <v>0</v>
      </c>
    </row>
    <row r="441" spans="1:8" s="73" customFormat="1" x14ac:dyDescent="0.2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119</v>
      </c>
      <c r="H441" s="73">
        <f>IF('Раздел 2'!P21&gt;='Раздел 2'!V21,0,1)</f>
        <v>0</v>
      </c>
    </row>
    <row r="442" spans="1:8" s="73" customFormat="1" x14ac:dyDescent="0.2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120</v>
      </c>
      <c r="H442" s="73">
        <f>IF('Раздел 2'!P22&gt;='Раздел 2'!V22,0,1)</f>
        <v>0</v>
      </c>
    </row>
    <row r="443" spans="1:8" s="73" customFormat="1" x14ac:dyDescent="0.2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121</v>
      </c>
      <c r="H443" s="73">
        <f>IF('Раздел 2'!P23&gt;='Раздел 2'!V23,0,1)</f>
        <v>0</v>
      </c>
    </row>
    <row r="444" spans="1:8" s="73" customFormat="1" x14ac:dyDescent="0.2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122</v>
      </c>
      <c r="H444" s="73">
        <f>IF('Раздел 2'!P25&gt;='Раздел 2'!V25,0,1)</f>
        <v>0</v>
      </c>
    </row>
    <row r="445" spans="1:8" s="73" customFormat="1" x14ac:dyDescent="0.2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889</v>
      </c>
      <c r="H445" s="73">
        <f>IF('Раздел 2'!P26&gt;='Раздел 2'!V26,0,1)</f>
        <v>0</v>
      </c>
    </row>
    <row r="446" spans="1:8" s="73" customFormat="1" x14ac:dyDescent="0.2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890</v>
      </c>
      <c r="H446" s="73">
        <f>IF('Раздел 2'!P27&gt;='Раздел 2'!V27,0,1)</f>
        <v>0</v>
      </c>
    </row>
    <row r="447" spans="1:8" s="73" customFormat="1" x14ac:dyDescent="0.2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891</v>
      </c>
      <c r="H447" s="73">
        <f>IF('Раздел 2'!P28&gt;='Раздел 2'!V28,0,1)</f>
        <v>0</v>
      </c>
    </row>
    <row r="448" spans="1:8" s="73" customFormat="1" x14ac:dyDescent="0.2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892</v>
      </c>
      <c r="H448" s="73">
        <f>IF('Раздел 2'!P29&gt;='Раздел 2'!V29,0,1)</f>
        <v>0</v>
      </c>
    </row>
    <row r="449" spans="1:8" s="73" customFormat="1" x14ac:dyDescent="0.2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893</v>
      </c>
      <c r="H449" s="73">
        <f>IF('Раздел 2'!P30&gt;='Раздел 2'!V30,0,1)</f>
        <v>0</v>
      </c>
    </row>
    <row r="450" spans="1:8" s="73" customFormat="1" x14ac:dyDescent="0.2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894</v>
      </c>
      <c r="H450" s="73">
        <f>IF('Раздел 2'!P31&gt;='Раздел 2'!V31,0,1)</f>
        <v>0</v>
      </c>
    </row>
    <row r="451" spans="1:8" s="73" customFormat="1" x14ac:dyDescent="0.2">
      <c r="A451" s="73">
        <f t="shared" ref="A451:A514" si="7">P_3</f>
        <v>609542</v>
      </c>
      <c r="B451" s="74">
        <v>2</v>
      </c>
      <c r="C451" s="74">
        <v>415</v>
      </c>
      <c r="D451" s="74">
        <v>415</v>
      </c>
      <c r="E451" s="74" t="s">
        <v>895</v>
      </c>
      <c r="H451" s="73">
        <f>IF('Раздел 2'!P32&gt;='Раздел 2'!V32,0,1)</f>
        <v>0</v>
      </c>
    </row>
    <row r="452" spans="1:8" s="73" customFormat="1" x14ac:dyDescent="0.2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896</v>
      </c>
      <c r="H452" s="73">
        <f>IF('Раздел 2'!P33&gt;='Раздел 2'!V33,0,1)</f>
        <v>0</v>
      </c>
    </row>
    <row r="453" spans="1:8" s="73" customFormat="1" x14ac:dyDescent="0.2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897</v>
      </c>
      <c r="H453" s="73">
        <f>IF('Раздел 2'!P34&gt;='Раздел 2'!V34,0,1)</f>
        <v>0</v>
      </c>
    </row>
    <row r="454" spans="1:8" s="73" customFormat="1" x14ac:dyDescent="0.2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898</v>
      </c>
      <c r="H454" s="73">
        <f>IF('Раздел 2'!P35&gt;='Раздел 2'!V35,0,1)</f>
        <v>0</v>
      </c>
    </row>
    <row r="455" spans="1:8" s="73" customFormat="1" x14ac:dyDescent="0.2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899</v>
      </c>
      <c r="H455" s="73">
        <f>IF('Раздел 2'!P36&gt;='Раздел 2'!V36,0,1)</f>
        <v>0</v>
      </c>
    </row>
    <row r="456" spans="1:8" s="73" customFormat="1" x14ac:dyDescent="0.2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900</v>
      </c>
      <c r="H456" s="73">
        <f>IF('Раздел 2'!P37&gt;='Раздел 2'!V37,0,1)</f>
        <v>0</v>
      </c>
    </row>
    <row r="457" spans="1:8" s="73" customFormat="1" x14ac:dyDescent="0.2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901</v>
      </c>
      <c r="H457" s="73">
        <f>IF('Раздел 2'!P38&gt;='Раздел 2'!V38,0,1)</f>
        <v>0</v>
      </c>
    </row>
    <row r="458" spans="1:8" s="73" customFormat="1" x14ac:dyDescent="0.2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902</v>
      </c>
      <c r="H458" s="73">
        <f>IF('Раздел 2'!P39&gt;='Раздел 2'!V39,0,1)</f>
        <v>0</v>
      </c>
    </row>
    <row r="459" spans="1:8" s="73" customFormat="1" x14ac:dyDescent="0.2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903</v>
      </c>
      <c r="H459" s="73">
        <f>IF('Раздел 2'!P40&gt;='Раздел 2'!V40,0,1)</f>
        <v>0</v>
      </c>
    </row>
    <row r="460" spans="1:8" s="73" customFormat="1" x14ac:dyDescent="0.2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904</v>
      </c>
      <c r="H460" s="73">
        <f>IF('Раздел 2'!P41&gt;='Раздел 2'!V41,0,1)</f>
        <v>0</v>
      </c>
    </row>
    <row r="461" spans="1:8" s="73" customFormat="1" x14ac:dyDescent="0.2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905</v>
      </c>
      <c r="H461" s="73">
        <f>IF('Раздел 2'!P42&gt;='Раздел 2'!V42,0,1)</f>
        <v>0</v>
      </c>
    </row>
    <row r="462" spans="1:8" s="73" customFormat="1" x14ac:dyDescent="0.2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1156</v>
      </c>
      <c r="H462" s="73">
        <f>IF('Раздел 2'!P43&gt;='Раздел 2'!V43,0,1)</f>
        <v>0</v>
      </c>
    </row>
    <row r="463" spans="1:8" s="73" customFormat="1" x14ac:dyDescent="0.2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732</v>
      </c>
      <c r="H463" s="73">
        <f>IF('Раздел 2'!P44&gt;='Раздел 2'!V44,0,1)</f>
        <v>0</v>
      </c>
    </row>
    <row r="464" spans="1:8" s="73" customFormat="1" x14ac:dyDescent="0.2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733</v>
      </c>
      <c r="H464" s="73">
        <f>IF('Раздел 2'!P45&gt;='Раздел 2'!V45,0,1)</f>
        <v>0</v>
      </c>
    </row>
    <row r="465" spans="1:8" s="73" customFormat="1" x14ac:dyDescent="0.2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1157</v>
      </c>
      <c r="H465" s="73">
        <f>IF('Раздел 2'!P46&gt;='Раздел 2'!V46,0,1)</f>
        <v>0</v>
      </c>
    </row>
    <row r="466" spans="1:8" s="73" customFormat="1" x14ac:dyDescent="0.2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1158</v>
      </c>
      <c r="H466" s="73">
        <f>IF('Раздел 2'!P48&gt;='Раздел 2'!V48,0,1)</f>
        <v>0</v>
      </c>
    </row>
    <row r="467" spans="1:8" s="73" customFormat="1" x14ac:dyDescent="0.2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1251</v>
      </c>
      <c r="H467" s="73">
        <f>IF('Раздел 2'!P49&gt;='Раздел 2'!V49,0,1)</f>
        <v>0</v>
      </c>
    </row>
    <row r="468" spans="1:8" s="73" customFormat="1" x14ac:dyDescent="0.2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1246</v>
      </c>
      <c r="H468" s="73">
        <f>IF('Раздел 2'!P50&gt;='Раздел 2'!V50,0,1)</f>
        <v>0</v>
      </c>
    </row>
    <row r="469" spans="1:8" s="73" customFormat="1" x14ac:dyDescent="0.2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906</v>
      </c>
      <c r="H469" s="73">
        <f>IF('Раздел 2'!P21&gt;='Раздел 2'!W21,0,1)</f>
        <v>0</v>
      </c>
    </row>
    <row r="470" spans="1:8" s="73" customFormat="1" x14ac:dyDescent="0.2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907</v>
      </c>
      <c r="H470" s="73">
        <f>IF('Раздел 2'!P22&gt;='Раздел 2'!W22,0,1)</f>
        <v>0</v>
      </c>
    </row>
    <row r="471" spans="1:8" s="73" customFormat="1" x14ac:dyDescent="0.2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908</v>
      </c>
      <c r="H471" s="73">
        <f>IF('Раздел 2'!P23&gt;='Раздел 2'!W23,0,1)</f>
        <v>0</v>
      </c>
    </row>
    <row r="472" spans="1:8" s="73" customFormat="1" x14ac:dyDescent="0.2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909</v>
      </c>
      <c r="H472" s="73">
        <f>IF('Раздел 2'!P25&gt;='Раздел 2'!W25,0,1)</f>
        <v>0</v>
      </c>
    </row>
    <row r="473" spans="1:8" s="73" customFormat="1" x14ac:dyDescent="0.2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910</v>
      </c>
      <c r="H473" s="73">
        <f>IF('Раздел 2'!P26&gt;='Раздел 2'!W26,0,1)</f>
        <v>0</v>
      </c>
    </row>
    <row r="474" spans="1:8" s="73" customFormat="1" x14ac:dyDescent="0.2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911</v>
      </c>
      <c r="H474" s="73">
        <f>IF('Раздел 2'!P27&gt;='Раздел 2'!W27,0,1)</f>
        <v>0</v>
      </c>
    </row>
    <row r="475" spans="1:8" s="73" customFormat="1" x14ac:dyDescent="0.2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912</v>
      </c>
      <c r="H475" s="73">
        <f>IF('Раздел 2'!P28&gt;='Раздел 2'!W28,0,1)</f>
        <v>0</v>
      </c>
    </row>
    <row r="476" spans="1:8" s="73" customFormat="1" x14ac:dyDescent="0.2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913</v>
      </c>
      <c r="H476" s="73">
        <f>IF('Раздел 2'!P29&gt;='Раздел 2'!W29,0,1)</f>
        <v>0</v>
      </c>
    </row>
    <row r="477" spans="1:8" s="73" customFormat="1" x14ac:dyDescent="0.2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914</v>
      </c>
      <c r="H477" s="73">
        <f>IF('Раздел 2'!P30&gt;='Раздел 2'!W30,0,1)</f>
        <v>0</v>
      </c>
    </row>
    <row r="478" spans="1:8" s="73" customFormat="1" x14ac:dyDescent="0.2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915</v>
      </c>
      <c r="H478" s="73">
        <f>IF('Раздел 2'!P31&gt;='Раздел 2'!W31,0,1)</f>
        <v>0</v>
      </c>
    </row>
    <row r="479" spans="1:8" s="73" customFormat="1" x14ac:dyDescent="0.2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916</v>
      </c>
      <c r="H479" s="73">
        <f>IF('Раздел 2'!P32&gt;='Раздел 2'!W32,0,1)</f>
        <v>0</v>
      </c>
    </row>
    <row r="480" spans="1:8" s="73" customFormat="1" x14ac:dyDescent="0.2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449</v>
      </c>
      <c r="H480" s="73">
        <f>IF('Раздел 2'!P33&gt;='Раздел 2'!W33,0,1)</f>
        <v>0</v>
      </c>
    </row>
    <row r="481" spans="1:8" s="73" customFormat="1" x14ac:dyDescent="0.2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450</v>
      </c>
      <c r="H481" s="73">
        <f>IF('Раздел 2'!P34&gt;='Раздел 2'!W34,0,1)</f>
        <v>0</v>
      </c>
    </row>
    <row r="482" spans="1:8" s="73" customFormat="1" x14ac:dyDescent="0.2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451</v>
      </c>
      <c r="H482" s="73">
        <f>IF('Раздел 2'!P35&gt;='Раздел 2'!W35,0,1)</f>
        <v>0</v>
      </c>
    </row>
    <row r="483" spans="1:8" s="73" customFormat="1" x14ac:dyDescent="0.2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452</v>
      </c>
      <c r="H483" s="73">
        <f>IF('Раздел 2'!P36&gt;='Раздел 2'!W36,0,1)</f>
        <v>0</v>
      </c>
    </row>
    <row r="484" spans="1:8" s="73" customFormat="1" x14ac:dyDescent="0.2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453</v>
      </c>
      <c r="H484" s="73">
        <f>IF('Раздел 2'!P37&gt;='Раздел 2'!W37,0,1)</f>
        <v>0</v>
      </c>
    </row>
    <row r="485" spans="1:8" s="73" customFormat="1" x14ac:dyDescent="0.2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454</v>
      </c>
      <c r="H485" s="73">
        <f>IF('Раздел 2'!P38&gt;='Раздел 2'!W38,0,1)</f>
        <v>0</v>
      </c>
    </row>
    <row r="486" spans="1:8" s="73" customFormat="1" x14ac:dyDescent="0.2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455</v>
      </c>
      <c r="H486" s="73">
        <f>IF('Раздел 2'!P39&gt;='Раздел 2'!W39,0,1)</f>
        <v>0</v>
      </c>
    </row>
    <row r="487" spans="1:8" s="73" customFormat="1" x14ac:dyDescent="0.2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456</v>
      </c>
      <c r="H487" s="73">
        <f>IF('Раздел 2'!P40&gt;='Раздел 2'!W40,0,1)</f>
        <v>0</v>
      </c>
    </row>
    <row r="488" spans="1:8" s="73" customFormat="1" x14ac:dyDescent="0.2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457</v>
      </c>
      <c r="H488" s="73">
        <f>IF('Раздел 2'!P41&gt;='Раздел 2'!W41,0,1)</f>
        <v>0</v>
      </c>
    </row>
    <row r="489" spans="1:8" s="73" customFormat="1" x14ac:dyDescent="0.2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458</v>
      </c>
      <c r="H489" s="73">
        <f>IF('Раздел 2'!P42&gt;='Раздел 2'!W42,0,1)</f>
        <v>0</v>
      </c>
    </row>
    <row r="490" spans="1:8" s="73" customFormat="1" x14ac:dyDescent="0.2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1159</v>
      </c>
      <c r="H490" s="73">
        <f>IF('Раздел 2'!P43&gt;='Раздел 2'!W43,0,1)</f>
        <v>0</v>
      </c>
    </row>
    <row r="491" spans="1:8" s="73" customFormat="1" x14ac:dyDescent="0.2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734</v>
      </c>
      <c r="H491" s="73">
        <f>IF('Раздел 2'!P44&gt;='Раздел 2'!W44,0,1)</f>
        <v>0</v>
      </c>
    </row>
    <row r="492" spans="1:8" s="73" customFormat="1" x14ac:dyDescent="0.2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735</v>
      </c>
      <c r="H492" s="73">
        <f>IF('Раздел 2'!P45&gt;='Раздел 2'!W45,0,1)</f>
        <v>0</v>
      </c>
    </row>
    <row r="493" spans="1:8" s="73" customFormat="1" x14ac:dyDescent="0.2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1160</v>
      </c>
      <c r="H493" s="73">
        <f>IF('Раздел 2'!P46&gt;='Раздел 2'!W46,0,1)</f>
        <v>0</v>
      </c>
    </row>
    <row r="494" spans="1:8" s="73" customFormat="1" x14ac:dyDescent="0.2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1161</v>
      </c>
      <c r="H494" s="73">
        <f>IF('Раздел 2'!P48&gt;='Раздел 2'!W48,0,1)</f>
        <v>0</v>
      </c>
    </row>
    <row r="495" spans="1:8" s="73" customFormat="1" x14ac:dyDescent="0.2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1252</v>
      </c>
      <c r="H495" s="73">
        <f>IF('Раздел 2'!P49&gt;='Раздел 2'!W49,0,1)</f>
        <v>0</v>
      </c>
    </row>
    <row r="496" spans="1:8" s="73" customFormat="1" x14ac:dyDescent="0.2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1247</v>
      </c>
      <c r="H496" s="73">
        <f>IF('Раздел 2'!P50&gt;='Раздел 2'!W50,0,1)</f>
        <v>0</v>
      </c>
    </row>
    <row r="497" spans="1:8" s="73" customFormat="1" x14ac:dyDescent="0.2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1302</v>
      </c>
      <c r="H497" s="73">
        <f>IF('Раздел 2'!P21&gt;='Раздел 2'!X21,0,1)</f>
        <v>0</v>
      </c>
    </row>
    <row r="498" spans="1:8" s="73" customFormat="1" x14ac:dyDescent="0.2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1116</v>
      </c>
      <c r="H498" s="73">
        <f>IF('Раздел 2'!P22&gt;='Раздел 2'!X22,0,1)</f>
        <v>0</v>
      </c>
    </row>
    <row r="499" spans="1:8" s="73" customFormat="1" x14ac:dyDescent="0.2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1117</v>
      </c>
      <c r="H499" s="73">
        <f>IF('Раздел 2'!P23&gt;='Раздел 2'!X23,0,1)</f>
        <v>0</v>
      </c>
    </row>
    <row r="500" spans="1:8" s="73" customFormat="1" x14ac:dyDescent="0.2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1118</v>
      </c>
      <c r="H500" s="73">
        <f>IF('Раздел 2'!P25&gt;='Раздел 2'!X25,0,1)</f>
        <v>0</v>
      </c>
    </row>
    <row r="501" spans="1:8" s="73" customFormat="1" x14ac:dyDescent="0.2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1119</v>
      </c>
      <c r="H501" s="73">
        <f>IF('Раздел 2'!P26&gt;='Раздел 2'!X26,0,1)</f>
        <v>0</v>
      </c>
    </row>
    <row r="502" spans="1:8" s="73" customFormat="1" x14ac:dyDescent="0.2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1120</v>
      </c>
      <c r="H502" s="73">
        <f>IF('Раздел 2'!P27&gt;='Раздел 2'!X27,0,1)</f>
        <v>0</v>
      </c>
    </row>
    <row r="503" spans="1:8" s="73" customFormat="1" x14ac:dyDescent="0.2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1121</v>
      </c>
      <c r="H503" s="73">
        <f>IF('Раздел 2'!P28&gt;='Раздел 2'!X28,0,1)</f>
        <v>0</v>
      </c>
    </row>
    <row r="504" spans="1:8" s="73" customFormat="1" x14ac:dyDescent="0.2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1122</v>
      </c>
      <c r="H504" s="73">
        <f>IF('Раздел 2'!P29&gt;='Раздел 2'!X29,0,1)</f>
        <v>0</v>
      </c>
    </row>
    <row r="505" spans="1:8" s="73" customFormat="1" x14ac:dyDescent="0.2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1123</v>
      </c>
      <c r="H505" s="73">
        <f>IF('Раздел 2'!P30&gt;='Раздел 2'!X30,0,1)</f>
        <v>0</v>
      </c>
    </row>
    <row r="506" spans="1:8" s="73" customFormat="1" x14ac:dyDescent="0.2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1124</v>
      </c>
      <c r="H506" s="73">
        <f>IF('Раздел 2'!P31&gt;='Раздел 2'!X31,0,1)</f>
        <v>0</v>
      </c>
    </row>
    <row r="507" spans="1:8" s="73" customFormat="1" x14ac:dyDescent="0.2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1125</v>
      </c>
      <c r="H507" s="73">
        <f>IF('Раздел 2'!P32&gt;='Раздел 2'!X32,0,1)</f>
        <v>0</v>
      </c>
    </row>
    <row r="508" spans="1:8" s="73" customFormat="1" x14ac:dyDescent="0.2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1126</v>
      </c>
      <c r="H508" s="73">
        <f>IF('Раздел 2'!P33&gt;='Раздел 2'!X33,0,1)</f>
        <v>0</v>
      </c>
    </row>
    <row r="509" spans="1:8" s="73" customFormat="1" x14ac:dyDescent="0.2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1127</v>
      </c>
      <c r="H509" s="73">
        <f>IF('Раздел 2'!P34&gt;='Раздел 2'!X34,0,1)</f>
        <v>0</v>
      </c>
    </row>
    <row r="510" spans="1:8" s="73" customFormat="1" x14ac:dyDescent="0.2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1128</v>
      </c>
      <c r="H510" s="73">
        <f>IF('Раздел 2'!P35&gt;='Раздел 2'!X35,0,1)</f>
        <v>0</v>
      </c>
    </row>
    <row r="511" spans="1:8" s="73" customFormat="1" x14ac:dyDescent="0.2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1129</v>
      </c>
      <c r="H511" s="73">
        <f>IF('Раздел 2'!P36&gt;='Раздел 2'!X36,0,1)</f>
        <v>0</v>
      </c>
    </row>
    <row r="512" spans="1:8" s="73" customFormat="1" x14ac:dyDescent="0.2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1130</v>
      </c>
      <c r="H512" s="73">
        <f>IF('Раздел 2'!P37&gt;='Раздел 2'!X37,0,1)</f>
        <v>0</v>
      </c>
    </row>
    <row r="513" spans="1:8" s="73" customFormat="1" x14ac:dyDescent="0.2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1131</v>
      </c>
      <c r="H513" s="73">
        <f>IF('Раздел 2'!P38&gt;='Раздел 2'!X38,0,1)</f>
        <v>0</v>
      </c>
    </row>
    <row r="514" spans="1:8" s="73" customFormat="1" x14ac:dyDescent="0.2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1132</v>
      </c>
      <c r="H514" s="73">
        <f>IF('Раздел 2'!P39&gt;='Раздел 2'!X39,0,1)</f>
        <v>0</v>
      </c>
    </row>
    <row r="515" spans="1:8" s="73" customFormat="1" x14ac:dyDescent="0.2">
      <c r="A515" s="73">
        <f t="shared" ref="A515:A578" si="8">P_3</f>
        <v>609542</v>
      </c>
      <c r="B515" s="74">
        <v>2</v>
      </c>
      <c r="C515" s="74">
        <v>479</v>
      </c>
      <c r="D515" s="74">
        <v>479</v>
      </c>
      <c r="E515" s="74" t="s">
        <v>1133</v>
      </c>
      <c r="H515" s="73">
        <f>IF('Раздел 2'!P40&gt;='Раздел 2'!X40,0,1)</f>
        <v>0</v>
      </c>
    </row>
    <row r="516" spans="1:8" s="73" customFormat="1" x14ac:dyDescent="0.2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1134</v>
      </c>
      <c r="H516" s="73">
        <f>IF('Раздел 2'!P41&gt;='Раздел 2'!X41,0,1)</f>
        <v>0</v>
      </c>
    </row>
    <row r="517" spans="1:8" s="73" customFormat="1" x14ac:dyDescent="0.2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1135</v>
      </c>
      <c r="H517" s="73">
        <f>IF('Раздел 2'!P42&gt;='Раздел 2'!X42,0,1)</f>
        <v>0</v>
      </c>
    </row>
    <row r="518" spans="1:8" s="73" customFormat="1" x14ac:dyDescent="0.2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738</v>
      </c>
      <c r="H518" s="73">
        <f>IF('Раздел 2'!P43&gt;='Раздел 2'!X43,0,1)</f>
        <v>0</v>
      </c>
    </row>
    <row r="519" spans="1:8" s="73" customFormat="1" x14ac:dyDescent="0.2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1136</v>
      </c>
      <c r="H519" s="73">
        <f>IF('Раздел 2'!P44&gt;='Раздел 2'!X44,0,1)</f>
        <v>0</v>
      </c>
    </row>
    <row r="520" spans="1:8" s="73" customFormat="1" x14ac:dyDescent="0.2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736</v>
      </c>
      <c r="H520" s="73">
        <f>IF('Раздел 2'!P45&gt;='Раздел 2'!X45,0,1)</f>
        <v>0</v>
      </c>
    </row>
    <row r="521" spans="1:8" s="73" customFormat="1" x14ac:dyDescent="0.2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739</v>
      </c>
      <c r="H521" s="73">
        <f>IF('Раздел 2'!P46&gt;='Раздел 2'!X46,0,1)</f>
        <v>0</v>
      </c>
    </row>
    <row r="522" spans="1:8" s="73" customFormat="1" x14ac:dyDescent="0.2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740</v>
      </c>
      <c r="H522" s="73">
        <f>IF('Раздел 2'!P48&gt;='Раздел 2'!X48,0,1)</f>
        <v>0</v>
      </c>
    </row>
    <row r="523" spans="1:8" s="73" customFormat="1" x14ac:dyDescent="0.2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1253</v>
      </c>
      <c r="H523" s="73">
        <f>IF('Раздел 2'!P49&gt;='Раздел 2'!X49,0,1)</f>
        <v>0</v>
      </c>
    </row>
    <row r="524" spans="1:8" s="73" customFormat="1" x14ac:dyDescent="0.2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1248</v>
      </c>
      <c r="H524" s="73">
        <f>IF('Раздел 2'!P50&gt;='Раздел 2'!X50,0,1)</f>
        <v>0</v>
      </c>
    </row>
    <row r="525" spans="1:8" s="73" customFormat="1" x14ac:dyDescent="0.2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459</v>
      </c>
      <c r="H525" s="73">
        <f>IF('Раздел 2'!P21=SUM('Раздел 2'!R21,'Раздел 2'!T21:X21),0,1)</f>
        <v>0</v>
      </c>
    </row>
    <row r="526" spans="1:8" s="73" customFormat="1" x14ac:dyDescent="0.2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1254</v>
      </c>
      <c r="H526" s="73">
        <f>IF('Раздел 2'!P22=SUM('Раздел 2'!R22,'Раздел 2'!T22:X22),0,1)</f>
        <v>0</v>
      </c>
    </row>
    <row r="527" spans="1:8" s="73" customFormat="1" x14ac:dyDescent="0.2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1255</v>
      </c>
      <c r="H527" s="73">
        <f>IF('Раздел 2'!P23=SUM('Раздел 2'!R23,'Раздел 2'!T23:X23),0,1)</f>
        <v>0</v>
      </c>
    </row>
    <row r="528" spans="1:8" s="73" customFormat="1" x14ac:dyDescent="0.2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1256</v>
      </c>
      <c r="H528" s="73">
        <f>IF('Раздел 2'!P25=SUM('Раздел 2'!R25,'Раздел 2'!T25:X25),0,1)</f>
        <v>0</v>
      </c>
    </row>
    <row r="529" spans="1:8" s="73" customFormat="1" x14ac:dyDescent="0.2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1257</v>
      </c>
      <c r="H529" s="73">
        <f>IF('Раздел 2'!P26=SUM('Раздел 2'!R26,'Раздел 2'!T26:X26),0,1)</f>
        <v>0</v>
      </c>
    </row>
    <row r="530" spans="1:8" s="73" customFormat="1" x14ac:dyDescent="0.2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1258</v>
      </c>
      <c r="H530" s="73">
        <f>IF('Раздел 2'!P27=SUM('Раздел 2'!R27,'Раздел 2'!T27:X27),0,1)</f>
        <v>0</v>
      </c>
    </row>
    <row r="531" spans="1:8" s="73" customFormat="1" x14ac:dyDescent="0.2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1259</v>
      </c>
      <c r="H531" s="73">
        <f>IF('Раздел 2'!P28=SUM('Раздел 2'!R28,'Раздел 2'!T28:X28),0,1)</f>
        <v>0</v>
      </c>
    </row>
    <row r="532" spans="1:8" s="73" customFormat="1" x14ac:dyDescent="0.2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1260</v>
      </c>
      <c r="H532" s="73">
        <f>IF('Раздел 2'!P29=SUM('Раздел 2'!R29,'Раздел 2'!T29:X29),0,1)</f>
        <v>0</v>
      </c>
    </row>
    <row r="533" spans="1:8" s="73" customFormat="1" x14ac:dyDescent="0.2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1261</v>
      </c>
      <c r="H533" s="73">
        <f>IF('Раздел 2'!P30=SUM('Раздел 2'!R30,'Раздел 2'!T30:X30),0,1)</f>
        <v>0</v>
      </c>
    </row>
    <row r="534" spans="1:8" s="73" customFormat="1" x14ac:dyDescent="0.2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1262</v>
      </c>
      <c r="H534" s="73">
        <f>IF('Раздел 2'!P31=SUM('Раздел 2'!R31,'Раздел 2'!T31:X31),0,1)</f>
        <v>0</v>
      </c>
    </row>
    <row r="535" spans="1:8" s="73" customFormat="1" x14ac:dyDescent="0.2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1263</v>
      </c>
      <c r="H535" s="73">
        <f>IF('Раздел 2'!P32=SUM('Раздел 2'!R32,'Раздел 2'!T32:X32),0,1)</f>
        <v>0</v>
      </c>
    </row>
    <row r="536" spans="1:8" s="73" customFormat="1" x14ac:dyDescent="0.2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1264</v>
      </c>
      <c r="H536" s="73">
        <f>IF('Раздел 2'!P33=SUM('Раздел 2'!R33,'Раздел 2'!T33:X33),0,1)</f>
        <v>0</v>
      </c>
    </row>
    <row r="537" spans="1:8" s="73" customFormat="1" x14ac:dyDescent="0.2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1265</v>
      </c>
      <c r="H537" s="73">
        <f>IF('Раздел 2'!P34=SUM('Раздел 2'!R34,'Раздел 2'!T34:X34),0,1)</f>
        <v>0</v>
      </c>
    </row>
    <row r="538" spans="1:8" s="73" customFormat="1" x14ac:dyDescent="0.2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1266</v>
      </c>
      <c r="H538" s="73">
        <f>IF('Раздел 2'!P35=SUM('Раздел 2'!R35,'Раздел 2'!T35:X35),0,1)</f>
        <v>0</v>
      </c>
    </row>
    <row r="539" spans="1:8" s="73" customFormat="1" x14ac:dyDescent="0.2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1267</v>
      </c>
      <c r="H539" s="73">
        <f>IF('Раздел 2'!P36=SUM('Раздел 2'!R36,'Раздел 2'!T36:X36),0,1)</f>
        <v>0</v>
      </c>
    </row>
    <row r="540" spans="1:8" s="73" customFormat="1" x14ac:dyDescent="0.2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1268</v>
      </c>
      <c r="H540" s="73">
        <f>IF('Раздел 2'!P37=SUM('Раздел 2'!R37,'Раздел 2'!T37:X37),0,1)</f>
        <v>0</v>
      </c>
    </row>
    <row r="541" spans="1:8" s="73" customFormat="1" x14ac:dyDescent="0.2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1269</v>
      </c>
      <c r="H541" s="73">
        <f>IF('Раздел 2'!P38=SUM('Раздел 2'!R38,'Раздел 2'!T38:X38),0,1)</f>
        <v>0</v>
      </c>
    </row>
    <row r="542" spans="1:8" s="73" customFormat="1" x14ac:dyDescent="0.2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1270</v>
      </c>
      <c r="H542" s="73">
        <f>IF('Раздел 2'!P39=SUM('Раздел 2'!R39,'Раздел 2'!T39:X39),0,1)</f>
        <v>0</v>
      </c>
    </row>
    <row r="543" spans="1:8" s="73" customFormat="1" x14ac:dyDescent="0.2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1271</v>
      </c>
      <c r="H543" s="73">
        <f>IF('Раздел 2'!P40=SUM('Раздел 2'!R40,'Раздел 2'!T40:X40),0,1)</f>
        <v>0</v>
      </c>
    </row>
    <row r="544" spans="1:8" s="73" customFormat="1" x14ac:dyDescent="0.2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1272</v>
      </c>
      <c r="H544" s="73">
        <f>IF('Раздел 2'!P41=SUM('Раздел 2'!R41,'Раздел 2'!T41:X41),0,1)</f>
        <v>0</v>
      </c>
    </row>
    <row r="545" spans="1:8" s="73" customFormat="1" x14ac:dyDescent="0.2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1273</v>
      </c>
      <c r="H545" s="73">
        <f>IF('Раздел 2'!P42=SUM('Раздел 2'!R42,'Раздел 2'!T42:X42),0,1)</f>
        <v>0</v>
      </c>
    </row>
    <row r="546" spans="1:8" s="73" customFormat="1" x14ac:dyDescent="0.2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1274</v>
      </c>
      <c r="H546" s="73">
        <f>IF('Раздел 2'!P43=SUM('Раздел 2'!R43,'Раздел 2'!T43:X43),0,1)</f>
        <v>0</v>
      </c>
    </row>
    <row r="547" spans="1:8" s="73" customFormat="1" x14ac:dyDescent="0.2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1275</v>
      </c>
      <c r="H547" s="73">
        <f>IF('Раздел 2'!P44=SUM('Раздел 2'!R44,'Раздел 2'!T44:X44),0,1)</f>
        <v>0</v>
      </c>
    </row>
    <row r="548" spans="1:8" s="73" customFormat="1" x14ac:dyDescent="0.2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1276</v>
      </c>
      <c r="H548" s="73">
        <f>IF('Раздел 2'!P45=SUM('Раздел 2'!R45,'Раздел 2'!T45:X45),0,1)</f>
        <v>0</v>
      </c>
    </row>
    <row r="549" spans="1:8" s="73" customFormat="1" x14ac:dyDescent="0.2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1277</v>
      </c>
      <c r="H549" s="73">
        <f>IF('Раздел 2'!P46=SUM('Раздел 2'!R46,'Раздел 2'!T46:X46),0,1)</f>
        <v>0</v>
      </c>
    </row>
    <row r="550" spans="1:8" s="73" customFormat="1" x14ac:dyDescent="0.2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1278</v>
      </c>
      <c r="H550" s="73">
        <f>IF('Раздел 2'!P48=SUM('Раздел 2'!R48,'Раздел 2'!T48:X48),0,1)</f>
        <v>0</v>
      </c>
    </row>
    <row r="551" spans="1:8" s="73" customFormat="1" x14ac:dyDescent="0.2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1279</v>
      </c>
      <c r="H551" s="73">
        <f>IF('Раздел 2'!P49=SUM('Раздел 2'!R49,'Раздел 2'!T49:X49),0,1)</f>
        <v>0</v>
      </c>
    </row>
    <row r="552" spans="1:8" s="73" customFormat="1" x14ac:dyDescent="0.2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1280</v>
      </c>
      <c r="H552" s="73">
        <f>IF('Раздел 2'!P50=SUM('Раздел 2'!R50,'Раздел 2'!T50:X50),0,1)</f>
        <v>0</v>
      </c>
    </row>
    <row r="553" spans="1:8" s="73" customFormat="1" x14ac:dyDescent="0.2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460</v>
      </c>
      <c r="H553" s="73">
        <f>IF('Раздел 2'!Y21&gt;='Раздел 2'!Z21,0,1)</f>
        <v>0</v>
      </c>
    </row>
    <row r="554" spans="1:8" s="73" customFormat="1" x14ac:dyDescent="0.2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461</v>
      </c>
      <c r="H554" s="73">
        <f>IF('Раздел 2'!Y22&gt;='Раздел 2'!Z22,0,1)</f>
        <v>0</v>
      </c>
    </row>
    <row r="555" spans="1:8" s="73" customFormat="1" x14ac:dyDescent="0.2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462</v>
      </c>
      <c r="H555" s="73">
        <f>IF('Раздел 2'!Y23&gt;='Раздел 2'!Z23,0,1)</f>
        <v>0</v>
      </c>
    </row>
    <row r="556" spans="1:8" s="73" customFormat="1" x14ac:dyDescent="0.2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463</v>
      </c>
      <c r="H556" s="73">
        <f>IF('Раздел 2'!Y25&gt;='Раздел 2'!Z25,0,1)</f>
        <v>0</v>
      </c>
    </row>
    <row r="557" spans="1:8" s="73" customFormat="1" x14ac:dyDescent="0.2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464</v>
      </c>
      <c r="H557" s="73">
        <f>IF('Раздел 2'!Y26&gt;='Раздел 2'!Z26,0,1)</f>
        <v>0</v>
      </c>
    </row>
    <row r="558" spans="1:8" s="73" customFormat="1" x14ac:dyDescent="0.2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465</v>
      </c>
      <c r="H558" s="73">
        <f>IF('Раздел 2'!Y27&gt;='Раздел 2'!Z27,0,1)</f>
        <v>0</v>
      </c>
    </row>
    <row r="559" spans="1:8" s="73" customFormat="1" x14ac:dyDescent="0.2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466</v>
      </c>
      <c r="H559" s="73">
        <f>IF('Раздел 2'!Y28&gt;='Раздел 2'!Z28,0,1)</f>
        <v>0</v>
      </c>
    </row>
    <row r="560" spans="1:8" s="73" customFormat="1" x14ac:dyDescent="0.2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467</v>
      </c>
      <c r="H560" s="73">
        <f>IF('Раздел 2'!Y29&gt;='Раздел 2'!Z29,0,1)</f>
        <v>0</v>
      </c>
    </row>
    <row r="561" spans="1:8" s="73" customFormat="1" x14ac:dyDescent="0.2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468</v>
      </c>
      <c r="H561" s="73">
        <f>IF('Раздел 2'!Y30&gt;='Раздел 2'!Z30,0,1)</f>
        <v>0</v>
      </c>
    </row>
    <row r="562" spans="1:8" s="73" customFormat="1" x14ac:dyDescent="0.2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469</v>
      </c>
      <c r="H562" s="73">
        <f>IF('Раздел 2'!Y31&gt;='Раздел 2'!Z31,0,1)</f>
        <v>0</v>
      </c>
    </row>
    <row r="563" spans="1:8" s="73" customFormat="1" x14ac:dyDescent="0.2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470</v>
      </c>
      <c r="H563" s="73">
        <f>IF('Раздел 2'!Y32&gt;='Раздел 2'!Z32,0,1)</f>
        <v>0</v>
      </c>
    </row>
    <row r="564" spans="1:8" s="73" customFormat="1" x14ac:dyDescent="0.2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471</v>
      </c>
      <c r="H564" s="73">
        <f>IF('Раздел 2'!Y33&gt;='Раздел 2'!Z33,0,1)</f>
        <v>0</v>
      </c>
    </row>
    <row r="565" spans="1:8" s="73" customFormat="1" x14ac:dyDescent="0.2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974</v>
      </c>
      <c r="H565" s="73">
        <f>IF('Раздел 2'!Y34&gt;='Раздел 2'!Z34,0,1)</f>
        <v>0</v>
      </c>
    </row>
    <row r="566" spans="1:8" s="73" customFormat="1" x14ac:dyDescent="0.2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975</v>
      </c>
      <c r="H566" s="73">
        <f>IF('Раздел 2'!Y35&gt;='Раздел 2'!Z35,0,1)</f>
        <v>0</v>
      </c>
    </row>
    <row r="567" spans="1:8" s="73" customFormat="1" x14ac:dyDescent="0.2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976</v>
      </c>
      <c r="H567" s="73">
        <f>IF('Раздел 2'!Y36&gt;='Раздел 2'!Z36,0,1)</f>
        <v>0</v>
      </c>
    </row>
    <row r="568" spans="1:8" s="73" customFormat="1" x14ac:dyDescent="0.2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977</v>
      </c>
      <c r="H568" s="73">
        <f>IF('Раздел 2'!Y37&gt;='Раздел 2'!Z37,0,1)</f>
        <v>0</v>
      </c>
    </row>
    <row r="569" spans="1:8" s="73" customFormat="1" x14ac:dyDescent="0.2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978</v>
      </c>
      <c r="H569" s="73">
        <f>IF('Раздел 2'!Y38&gt;='Раздел 2'!Z38,0,1)</f>
        <v>0</v>
      </c>
    </row>
    <row r="570" spans="1:8" s="73" customFormat="1" x14ac:dyDescent="0.2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979</v>
      </c>
      <c r="H570" s="73">
        <f>IF('Раздел 2'!Y39&gt;='Раздел 2'!Z39,0,1)</f>
        <v>0</v>
      </c>
    </row>
    <row r="571" spans="1:8" s="73" customFormat="1" x14ac:dyDescent="0.2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980</v>
      </c>
      <c r="H571" s="73">
        <f>IF('Раздел 2'!Y40&gt;='Раздел 2'!Z40,0,1)</f>
        <v>0</v>
      </c>
    </row>
    <row r="572" spans="1:8" s="73" customFormat="1" x14ac:dyDescent="0.2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981</v>
      </c>
      <c r="H572" s="73">
        <f>IF('Раздел 2'!Y41&gt;='Раздел 2'!Z41,0,1)</f>
        <v>0</v>
      </c>
    </row>
    <row r="573" spans="1:8" s="73" customFormat="1" x14ac:dyDescent="0.2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982</v>
      </c>
      <c r="H573" s="73">
        <f>IF('Раздел 2'!Y42&gt;='Раздел 2'!Z42,0,1)</f>
        <v>0</v>
      </c>
    </row>
    <row r="574" spans="1:8" s="73" customFormat="1" x14ac:dyDescent="0.2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742</v>
      </c>
      <c r="H574" s="73">
        <f>IF('Раздел 2'!Y43&gt;='Раздел 2'!Z43,0,1)</f>
        <v>0</v>
      </c>
    </row>
    <row r="575" spans="1:8" s="73" customFormat="1" x14ac:dyDescent="0.2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983</v>
      </c>
      <c r="H575" s="73">
        <f>IF('Раздел 2'!Y44&gt;='Раздел 2'!Z44,0,1)</f>
        <v>0</v>
      </c>
    </row>
    <row r="576" spans="1:8" s="73" customFormat="1" x14ac:dyDescent="0.2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1281</v>
      </c>
      <c r="H576" s="73">
        <f>IF('Раздел 2'!Y45&gt;='Раздел 2'!Z45,0,1)</f>
        <v>0</v>
      </c>
    </row>
    <row r="577" spans="1:8" s="73" customFormat="1" x14ac:dyDescent="0.2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743</v>
      </c>
      <c r="H577" s="73">
        <f>IF('Раздел 2'!Y46&gt;='Раздел 2'!Z46,0,1)</f>
        <v>0</v>
      </c>
    </row>
    <row r="578" spans="1:8" s="73" customFormat="1" x14ac:dyDescent="0.2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744</v>
      </c>
      <c r="H578" s="73">
        <f>IF('Раздел 2'!Y48&gt;='Раздел 2'!Z48,0,1)</f>
        <v>0</v>
      </c>
    </row>
    <row r="579" spans="1:8" s="73" customFormat="1" x14ac:dyDescent="0.2">
      <c r="A579" s="73">
        <f t="shared" ref="A579:A642" si="9">P_3</f>
        <v>609542</v>
      </c>
      <c r="B579" s="74">
        <v>2</v>
      </c>
      <c r="C579" s="74">
        <v>543</v>
      </c>
      <c r="D579" s="74">
        <v>543</v>
      </c>
      <c r="E579" s="74" t="s">
        <v>1282</v>
      </c>
      <c r="H579" s="73">
        <f>IF('Раздел 2'!Y49&gt;='Раздел 2'!Z49,0,1)</f>
        <v>0</v>
      </c>
    </row>
    <row r="580" spans="1:8" s="73" customFormat="1" x14ac:dyDescent="0.2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1283</v>
      </c>
      <c r="H580" s="73">
        <f>IF('Раздел 2'!Y50&gt;='Раздел 2'!Z50,0,1)</f>
        <v>0</v>
      </c>
    </row>
    <row r="581" spans="1:8" s="73" customFormat="1" x14ac:dyDescent="0.2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477</v>
      </c>
      <c r="H581" s="73">
        <f>IF('Раздел 2'!Y21&gt;='Раздел 2'!AA21,0,1)</f>
        <v>0</v>
      </c>
    </row>
    <row r="582" spans="1:8" s="73" customFormat="1" x14ac:dyDescent="0.2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478</v>
      </c>
      <c r="H582" s="73">
        <f>IF('Раздел 2'!Y22&gt;='Раздел 2'!AA22,0,1)</f>
        <v>0</v>
      </c>
    </row>
    <row r="583" spans="1:8" s="73" customFormat="1" x14ac:dyDescent="0.2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479</v>
      </c>
      <c r="H583" s="73">
        <f>IF('Раздел 2'!Y23&gt;='Раздел 2'!AA23,0,1)</f>
        <v>0</v>
      </c>
    </row>
    <row r="584" spans="1:8" s="73" customFormat="1" x14ac:dyDescent="0.2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480</v>
      </c>
      <c r="H584" s="73">
        <f>IF('Раздел 2'!Y25&gt;='Раздел 2'!AA25,0,1)</f>
        <v>0</v>
      </c>
    </row>
    <row r="585" spans="1:8" s="73" customFormat="1" x14ac:dyDescent="0.2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481</v>
      </c>
      <c r="H585" s="73">
        <f>IF('Раздел 2'!Y26&gt;='Раздел 2'!AA26,0,1)</f>
        <v>0</v>
      </c>
    </row>
    <row r="586" spans="1:8" s="73" customFormat="1" x14ac:dyDescent="0.2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482</v>
      </c>
      <c r="H586" s="73">
        <f>IF('Раздел 2'!Y27&gt;='Раздел 2'!AA27,0,1)</f>
        <v>0</v>
      </c>
    </row>
    <row r="587" spans="1:8" s="73" customFormat="1" x14ac:dyDescent="0.2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483</v>
      </c>
      <c r="H587" s="73">
        <f>IF('Раздел 2'!Y28&gt;='Раздел 2'!AA28,0,1)</f>
        <v>0</v>
      </c>
    </row>
    <row r="588" spans="1:8" s="73" customFormat="1" x14ac:dyDescent="0.2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484</v>
      </c>
      <c r="H588" s="73">
        <f>IF('Раздел 2'!Y29&gt;='Раздел 2'!AA29,0,1)</f>
        <v>0</v>
      </c>
    </row>
    <row r="589" spans="1:8" s="73" customFormat="1" x14ac:dyDescent="0.2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485</v>
      </c>
      <c r="H589" s="73">
        <f>IF('Раздел 2'!Y30&gt;='Раздел 2'!AA30,0,1)</f>
        <v>0</v>
      </c>
    </row>
    <row r="590" spans="1:8" s="73" customFormat="1" x14ac:dyDescent="0.2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486</v>
      </c>
      <c r="H590" s="73">
        <f>IF('Раздел 2'!Y31&gt;='Раздел 2'!AA31,0,1)</f>
        <v>0</v>
      </c>
    </row>
    <row r="591" spans="1:8" s="73" customFormat="1" x14ac:dyDescent="0.2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487</v>
      </c>
      <c r="H591" s="73">
        <f>IF('Раздел 2'!Y32&gt;='Раздел 2'!AA32,0,1)</f>
        <v>0</v>
      </c>
    </row>
    <row r="592" spans="1:8" s="73" customFormat="1" x14ac:dyDescent="0.2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488</v>
      </c>
      <c r="H592" s="73">
        <f>IF('Раздел 2'!Y33&gt;='Раздел 2'!AA33,0,1)</f>
        <v>0</v>
      </c>
    </row>
    <row r="593" spans="1:8" s="73" customFormat="1" x14ac:dyDescent="0.2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489</v>
      </c>
      <c r="H593" s="73">
        <f>IF('Раздел 2'!Y34&gt;='Раздел 2'!AA34,0,1)</f>
        <v>0</v>
      </c>
    </row>
    <row r="594" spans="1:8" s="73" customFormat="1" x14ac:dyDescent="0.2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490</v>
      </c>
      <c r="H594" s="73">
        <f>IF('Раздел 2'!Y35&gt;='Раздел 2'!AA35,0,1)</f>
        <v>0</v>
      </c>
    </row>
    <row r="595" spans="1:8" s="73" customFormat="1" x14ac:dyDescent="0.2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491</v>
      </c>
      <c r="H595" s="73">
        <f>IF('Раздел 2'!Y36&gt;='Раздел 2'!AA36,0,1)</f>
        <v>0</v>
      </c>
    </row>
    <row r="596" spans="1:8" s="73" customFormat="1" x14ac:dyDescent="0.2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492</v>
      </c>
      <c r="H596" s="73">
        <f>IF('Раздел 2'!Y37&gt;='Раздел 2'!AA37,0,1)</f>
        <v>0</v>
      </c>
    </row>
    <row r="597" spans="1:8" s="73" customFormat="1" x14ac:dyDescent="0.2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493</v>
      </c>
      <c r="H597" s="73">
        <f>IF('Раздел 2'!Y38&gt;='Раздел 2'!AA38,0,1)</f>
        <v>0</v>
      </c>
    </row>
    <row r="598" spans="1:8" s="73" customFormat="1" x14ac:dyDescent="0.2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494</v>
      </c>
      <c r="H598" s="73">
        <f>IF('Раздел 2'!Y39&gt;='Раздел 2'!AA39,0,1)</f>
        <v>0</v>
      </c>
    </row>
    <row r="599" spans="1:8" s="73" customFormat="1" x14ac:dyDescent="0.2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495</v>
      </c>
      <c r="H599" s="73">
        <f>IF('Раздел 2'!Y40&gt;='Раздел 2'!AA40,0,1)</f>
        <v>0</v>
      </c>
    </row>
    <row r="600" spans="1:8" s="73" customFormat="1" x14ac:dyDescent="0.2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496</v>
      </c>
      <c r="H600" s="73">
        <f>IF('Раздел 2'!Y41&gt;='Раздел 2'!AA41,0,1)</f>
        <v>0</v>
      </c>
    </row>
    <row r="601" spans="1:8" s="73" customFormat="1" x14ac:dyDescent="0.2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741</v>
      </c>
      <c r="H601" s="73">
        <f>IF('Раздел 2'!Y42&gt;='Раздел 2'!AA42,0,1)</f>
        <v>0</v>
      </c>
    </row>
    <row r="602" spans="1:8" s="73" customFormat="1" x14ac:dyDescent="0.2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497</v>
      </c>
      <c r="H602" s="73">
        <f>IF('Раздел 2'!Y43&gt;='Раздел 2'!AA43,0,1)</f>
        <v>0</v>
      </c>
    </row>
    <row r="603" spans="1:8" s="73" customFormat="1" x14ac:dyDescent="0.2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498</v>
      </c>
      <c r="H603" s="73">
        <f>IF('Раздел 2'!Y44&gt;='Раздел 2'!AA44,0,1)</f>
        <v>0</v>
      </c>
    </row>
    <row r="604" spans="1:8" s="73" customFormat="1" x14ac:dyDescent="0.2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1284</v>
      </c>
      <c r="H604" s="73">
        <f>IF('Раздел 2'!Y45&gt;='Раздел 2'!AA45,0,1)</f>
        <v>0</v>
      </c>
    </row>
    <row r="605" spans="1:8" s="73" customFormat="1" x14ac:dyDescent="0.2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499</v>
      </c>
      <c r="H605" s="73">
        <f>IF('Раздел 2'!Y46&gt;='Раздел 2'!AA46,0,1)</f>
        <v>0</v>
      </c>
    </row>
    <row r="606" spans="1:8" s="73" customFormat="1" x14ac:dyDescent="0.2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500</v>
      </c>
      <c r="H606" s="73">
        <f>IF('Раздел 2'!Y48&gt;='Раздел 2'!AA48,0,1)</f>
        <v>0</v>
      </c>
    </row>
    <row r="607" spans="1:8" s="73" customFormat="1" x14ac:dyDescent="0.2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1285</v>
      </c>
      <c r="H607" s="73">
        <f>IF('Раздел 2'!Y49&gt;='Раздел 2'!AA49,0,1)</f>
        <v>0</v>
      </c>
    </row>
    <row r="608" spans="1:8" s="73" customFormat="1" x14ac:dyDescent="0.2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1286</v>
      </c>
      <c r="H608" s="73">
        <f>IF('Раздел 2'!Y50&gt;='Раздел 2'!AA50,0,1)</f>
        <v>0</v>
      </c>
    </row>
    <row r="609" spans="1:8" s="73" customFormat="1" x14ac:dyDescent="0.2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878</v>
      </c>
      <c r="H609" s="73">
        <f>IF(SUM('Раздел 2'!R22,'Раздел 2'!T22:Y22)=SUM('Раздел 2'!R23,'Раздел 2'!T23:Y23),0,1)</f>
        <v>0</v>
      </c>
    </row>
    <row r="610" spans="1:8" s="73" customFormat="1" x14ac:dyDescent="0.2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879</v>
      </c>
      <c r="H610" s="73">
        <f>IF(SUM('Раздел 2'!R26,'Раздел 2'!T26:Y26)=SUM('Раздел 2'!R27,'Раздел 2'!T27:Y27),0,1)</f>
        <v>0</v>
      </c>
    </row>
    <row r="611" spans="1:8" s="73" customFormat="1" x14ac:dyDescent="0.2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1287</v>
      </c>
      <c r="H611" s="73">
        <f>IF('Раздел 2'!U48&gt;='Раздел 2'!P61,0,1)</f>
        <v>0</v>
      </c>
    </row>
    <row r="612" spans="1:8" s="73" customFormat="1" x14ac:dyDescent="0.2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1288</v>
      </c>
      <c r="H612" s="73">
        <f>IF('Раздел 2'!X48&gt;='Раздел 2'!P65,0,1)</f>
        <v>0</v>
      </c>
    </row>
    <row r="613" spans="1:8" s="73" customFormat="1" x14ac:dyDescent="0.2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1289</v>
      </c>
      <c r="H613" s="73">
        <f>IF('Раздел 2'!P56&gt;='Раздел 2'!P55,0,1)</f>
        <v>0</v>
      </c>
    </row>
    <row r="614" spans="1:8" s="73" customFormat="1" x14ac:dyDescent="0.2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1290</v>
      </c>
      <c r="H614" s="73">
        <f>IF('Раздел 2'!V48&gt;='Раздел 2'!P51,0,1)</f>
        <v>0</v>
      </c>
    </row>
    <row r="615" spans="1:8" s="73" customFormat="1" x14ac:dyDescent="0.2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1291</v>
      </c>
      <c r="H615" s="73">
        <f>IF('Раздел 2'!W48&gt;='Раздел 2'!P57,0,1)</f>
        <v>0</v>
      </c>
    </row>
    <row r="616" spans="1:8" s="73" customFormat="1" x14ac:dyDescent="0.2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1292</v>
      </c>
      <c r="H616" s="73">
        <f>IF('Раздел 2'!Y48&gt;='Раздел 2'!P69,0,1)</f>
        <v>0</v>
      </c>
    </row>
    <row r="617" spans="1:8" s="73" customFormat="1" x14ac:dyDescent="0.2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1293</v>
      </c>
      <c r="H617" s="73">
        <f>IF('Раздел 2'!P51=SUM('Раздел 2'!P52:P54),0,1)</f>
        <v>0</v>
      </c>
    </row>
    <row r="618" spans="1:8" s="73" customFormat="1" ht="12" customHeight="1" x14ac:dyDescent="0.2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1294</v>
      </c>
      <c r="H618" s="73">
        <f>IF('Раздел 2'!P57=SUM('Раздел 2'!P58:P60),0,1)</f>
        <v>0</v>
      </c>
    </row>
    <row r="619" spans="1:8" s="73" customFormat="1" x14ac:dyDescent="0.2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1295</v>
      </c>
      <c r="H619" s="73">
        <f>IF('Раздел 2'!P69=SUM('Раздел 2'!P70:P72),0,1)</f>
        <v>0</v>
      </c>
    </row>
    <row r="620" spans="1:8" s="73" customFormat="1" x14ac:dyDescent="0.2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1296</v>
      </c>
      <c r="H620" s="75">
        <f>IF(OR(AND('Раздел 2'!U48=0,'Раздел 2'!P61=0),AND('Раздел 2'!U48&gt;0,'Раздел 2'!P61&gt;0)),0,1)</f>
        <v>0</v>
      </c>
    </row>
    <row r="621" spans="1:8" s="73" customFormat="1" x14ac:dyDescent="0.2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1297</v>
      </c>
      <c r="H621" s="75">
        <f>IF(OR(AND('Раздел 2'!V48=0,'Раздел 2'!P51=0),AND('Раздел 2'!V48&gt;0,'Раздел 2'!P51&gt;0)),0,1)</f>
        <v>0</v>
      </c>
    </row>
    <row r="622" spans="1:8" s="73" customFormat="1" x14ac:dyDescent="0.2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1298</v>
      </c>
      <c r="H622" s="75">
        <f>IF(OR(AND('Раздел 2'!W48=0,'Раздел 2'!P57=0),AND('Раздел 2'!W48&gt;0,'Раздел 2'!P57&gt;0)),0,1)</f>
        <v>0</v>
      </c>
    </row>
    <row r="623" spans="1:8" s="73" customFormat="1" x14ac:dyDescent="0.2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1299</v>
      </c>
      <c r="H623" s="75">
        <f>IF(OR(AND('Раздел 2'!X48=0,'Раздел 2'!P65=0),AND('Раздел 2'!X48&gt;0,'Раздел 2'!P65&gt;0)),0,1)</f>
        <v>0</v>
      </c>
    </row>
    <row r="624" spans="1:8" s="73" customFormat="1" x14ac:dyDescent="0.2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1300</v>
      </c>
      <c r="H624" s="75">
        <f>IF(OR(AND('Раздел 2'!Y48=0,'Раздел 2'!P69=0),AND('Раздел 2'!Y48&gt;0,'Раздел 2'!P69&gt;0)),0,1)</f>
        <v>0</v>
      </c>
    </row>
    <row r="625" spans="1:8" s="73" customFormat="1" x14ac:dyDescent="0.2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1301</v>
      </c>
      <c r="H625" s="75">
        <f>IF(OR(AND('Раздел 2'!P56=0,'Раздел 2'!P55=0),AND('Раздел 2'!P56&gt;0,'Раздел 2'!P55&gt;0)),0,1)</f>
        <v>0</v>
      </c>
    </row>
    <row r="626" spans="1:8" s="73" customFormat="1" x14ac:dyDescent="0.2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1079</v>
      </c>
      <c r="H626" s="75">
        <f>IF('Раздел 2'!P25&gt;='Раздел 2'!P29,0,1)</f>
        <v>0</v>
      </c>
    </row>
    <row r="627" spans="1:8" s="73" customFormat="1" x14ac:dyDescent="0.2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1080</v>
      </c>
      <c r="H627" s="75">
        <f>IF('Раздел 2'!Q25&gt;='Раздел 2'!Q29,0,1)</f>
        <v>0</v>
      </c>
    </row>
    <row r="628" spans="1:8" s="73" customFormat="1" x14ac:dyDescent="0.2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1081</v>
      </c>
      <c r="H628" s="75">
        <f>IF('Раздел 2'!R25&gt;='Раздел 2'!R29,0,1)</f>
        <v>0</v>
      </c>
    </row>
    <row r="629" spans="1:8" s="73" customFormat="1" x14ac:dyDescent="0.2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1082</v>
      </c>
      <c r="H629" s="75">
        <f>IF('Раздел 2'!S25&gt;='Раздел 2'!S29,0,1)</f>
        <v>0</v>
      </c>
    </row>
    <row r="630" spans="1:8" s="73" customFormat="1" x14ac:dyDescent="0.2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1083</v>
      </c>
      <c r="H630" s="75">
        <f>IF('Раздел 2'!T25&gt;='Раздел 2'!T29,0,1)</f>
        <v>0</v>
      </c>
    </row>
    <row r="631" spans="1:8" s="73" customFormat="1" x14ac:dyDescent="0.2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1084</v>
      </c>
      <c r="H631" s="75">
        <f>IF('Раздел 2'!U25&gt;='Раздел 2'!U29,0,1)</f>
        <v>0</v>
      </c>
    </row>
    <row r="632" spans="1:8" s="73" customFormat="1" x14ac:dyDescent="0.2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1085</v>
      </c>
      <c r="H632" s="75">
        <f>IF('Раздел 2'!V25&gt;='Раздел 2'!V29,0,1)</f>
        <v>0</v>
      </c>
    </row>
    <row r="633" spans="1:8" s="73" customFormat="1" x14ac:dyDescent="0.2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1086</v>
      </c>
      <c r="H633" s="75">
        <f>IF('Раздел 2'!W25&gt;='Раздел 2'!W29,0,1)</f>
        <v>0</v>
      </c>
    </row>
    <row r="634" spans="1:8" s="73" customFormat="1" x14ac:dyDescent="0.2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1087</v>
      </c>
      <c r="H634" s="75">
        <f>IF('Раздел 2'!X25&gt;='Раздел 2'!X29,0,1)</f>
        <v>0</v>
      </c>
    </row>
    <row r="635" spans="1:8" s="73" customFormat="1" x14ac:dyDescent="0.2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1088</v>
      </c>
      <c r="H635" s="75">
        <f>IF('Раздел 2'!Y25&gt;='Раздел 2'!Y29,0,1)</f>
        <v>0</v>
      </c>
    </row>
    <row r="636" spans="1:8" s="73" customFormat="1" x14ac:dyDescent="0.2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1089</v>
      </c>
      <c r="H636" s="75">
        <f>IF('Раздел 2'!Z25&gt;='Раздел 2'!Z29,0,1)</f>
        <v>0</v>
      </c>
    </row>
    <row r="637" spans="1:8" s="73" customFormat="1" x14ac:dyDescent="0.2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1139</v>
      </c>
      <c r="H637" s="75">
        <f>IF('Раздел 2'!AA25&gt;='Раздел 2'!AA29,0,1)</f>
        <v>0</v>
      </c>
    </row>
    <row r="638" spans="1:8" s="73" customFormat="1" x14ac:dyDescent="0.2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576</v>
      </c>
      <c r="H638" s="75">
        <f>IF('Раздел 2'!P25&gt;='Раздел 2'!P30,0,1)</f>
        <v>0</v>
      </c>
    </row>
    <row r="639" spans="1:8" s="73" customFormat="1" x14ac:dyDescent="0.2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577</v>
      </c>
      <c r="H639" s="75">
        <f>IF('Раздел 2'!Q25&gt;='Раздел 2'!Q30,0,1)</f>
        <v>0</v>
      </c>
    </row>
    <row r="640" spans="1:8" s="73" customFormat="1" x14ac:dyDescent="0.2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578</v>
      </c>
      <c r="H640" s="75">
        <f>IF('Раздел 2'!R25&gt;='Раздел 2'!R30,0,1)</f>
        <v>0</v>
      </c>
    </row>
    <row r="641" spans="1:10" s="73" customFormat="1" x14ac:dyDescent="0.2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579</v>
      </c>
      <c r="H641" s="75">
        <f>IF('Раздел 2'!S25&gt;='Раздел 2'!S30,0,1)</f>
        <v>0</v>
      </c>
    </row>
    <row r="642" spans="1:10" s="73" customFormat="1" x14ac:dyDescent="0.2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580</v>
      </c>
      <c r="H642" s="75">
        <f>IF('Раздел 2'!T25&gt;='Раздел 2'!T30,0,1)</f>
        <v>0</v>
      </c>
    </row>
    <row r="643" spans="1:10" s="73" customFormat="1" x14ac:dyDescent="0.2">
      <c r="A643" s="73">
        <f t="shared" ref="A643:A651" si="10">P_3</f>
        <v>609542</v>
      </c>
      <c r="B643" s="74">
        <v>2</v>
      </c>
      <c r="C643" s="74">
        <v>607</v>
      </c>
      <c r="D643" s="74">
        <v>607</v>
      </c>
      <c r="E643" s="74" t="s">
        <v>581</v>
      </c>
      <c r="H643" s="75">
        <f>IF('Раздел 2'!U25&gt;='Раздел 2'!U30,0,1)</f>
        <v>0</v>
      </c>
    </row>
    <row r="644" spans="1:10" s="73" customFormat="1" x14ac:dyDescent="0.2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582</v>
      </c>
      <c r="H644" s="75">
        <f>IF('Раздел 2'!V25&gt;='Раздел 2'!V30,0,1)</f>
        <v>0</v>
      </c>
    </row>
    <row r="645" spans="1:10" s="73" customFormat="1" x14ac:dyDescent="0.2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583</v>
      </c>
      <c r="H645" s="75">
        <f>IF('Раздел 2'!W25&gt;='Раздел 2'!W30,0,1)</f>
        <v>0</v>
      </c>
    </row>
    <row r="646" spans="1:10" s="73" customFormat="1" x14ac:dyDescent="0.2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584</v>
      </c>
      <c r="H646" s="75">
        <f>IF('Раздел 2'!X25&gt;='Раздел 2'!X30,0,1)</f>
        <v>0</v>
      </c>
    </row>
    <row r="647" spans="1:10" s="73" customFormat="1" x14ac:dyDescent="0.2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585</v>
      </c>
      <c r="H647" s="75">
        <f>IF('Раздел 2'!Y25&gt;='Раздел 2'!Y30,0,1)</f>
        <v>0</v>
      </c>
    </row>
    <row r="648" spans="1:10" s="73" customFormat="1" x14ac:dyDescent="0.2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586</v>
      </c>
      <c r="H648" s="75">
        <f>IF('Раздел 2'!Z25&gt;='Раздел 2'!Z30,0,1)</f>
        <v>0</v>
      </c>
      <c r="J648" s="75"/>
    </row>
    <row r="649" spans="1:10" s="73" customFormat="1" x14ac:dyDescent="0.2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587</v>
      </c>
      <c r="H649" s="75">
        <f>IF('Раздел 2'!AA25&gt;='Раздел 2'!AA30,0,1)</f>
        <v>0</v>
      </c>
    </row>
    <row r="650" spans="1:10" s="73" customFormat="1" x14ac:dyDescent="0.2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588</v>
      </c>
      <c r="H650" s="73">
        <f>IF('Раздел 2'!P61=SUM('Раздел 2'!P62:P64),0,1)</f>
        <v>0</v>
      </c>
    </row>
    <row r="651" spans="1:10" s="73" customFormat="1" x14ac:dyDescent="0.2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589</v>
      </c>
      <c r="H651" s="73">
        <f>IF('Раздел 2'!P65=SUM('Раздел 2'!P66:P68),0,1)</f>
        <v>0</v>
      </c>
    </row>
    <row r="652" spans="1:10" x14ac:dyDescent="0.2">
      <c r="A652" s="50">
        <f t="shared" ref="A652:A662" si="11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10" x14ac:dyDescent="0.2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128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129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130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131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132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133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134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135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136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137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2">
        <v>3</v>
      </c>
      <c r="C663" s="32">
        <v>11</v>
      </c>
      <c r="D663" s="32">
        <v>11</v>
      </c>
      <c r="E663" s="32" t="s">
        <v>138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139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140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141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142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143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144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145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146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147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148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149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1303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1304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1305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1306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1307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1308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1309</v>
      </c>
      <c r="H681">
        <f>IF('Раздел 3'!P49=SUM('Раздел 3'!Q49:T49),0,1)</f>
        <v>0</v>
      </c>
    </row>
    <row r="682" spans="1:8" x14ac:dyDescent="0.2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1310</v>
      </c>
      <c r="H682">
        <f>IF('Раздел 3'!P50=SUM('Раздел 3'!Q50:T50),0,1)</f>
        <v>0</v>
      </c>
    </row>
    <row r="683" spans="1:8" x14ac:dyDescent="0.2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1311</v>
      </c>
      <c r="H683">
        <f>IF('Раздел 3'!P51=SUM('Раздел 3'!Q51:T51),0,1)</f>
        <v>0</v>
      </c>
    </row>
    <row r="684" spans="1:8" x14ac:dyDescent="0.2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501</v>
      </c>
      <c r="H684">
        <f>IF('Раздел 3'!P52=SUM('Раздел 3'!Q52:T52),0,1)</f>
        <v>0</v>
      </c>
    </row>
    <row r="685" spans="1:8" x14ac:dyDescent="0.2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1312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1313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1314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1315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153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154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155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156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157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158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159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160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161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162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163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164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165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166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167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168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169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170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171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172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173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174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61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62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63</v>
      </c>
      <c r="H713">
        <f>IF('Раздел 3'!P49&gt;='Раздел 3'!U49,0,1)</f>
        <v>0</v>
      </c>
    </row>
    <row r="714" spans="1:8" x14ac:dyDescent="0.2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64</v>
      </c>
      <c r="H714">
        <f>IF('Раздел 3'!P50&gt;='Раздел 3'!U50,0,1)</f>
        <v>0</v>
      </c>
    </row>
    <row r="715" spans="1:8" x14ac:dyDescent="0.2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65</v>
      </c>
      <c r="H715">
        <f>IF('Раздел 3'!P51&gt;='Раздел 3'!U51,0,1)</f>
        <v>0</v>
      </c>
    </row>
    <row r="716" spans="1:8" x14ac:dyDescent="0.2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502</v>
      </c>
      <c r="H716">
        <f>IF('Раздел 3'!P52&gt;='Раздел 3'!U52,0,1)</f>
        <v>0</v>
      </c>
    </row>
    <row r="717" spans="1:8" x14ac:dyDescent="0.2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252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253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254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255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782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66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256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257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258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259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260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67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2">
        <v>3</v>
      </c>
      <c r="C729" s="32">
        <v>77</v>
      </c>
      <c r="D729" s="32">
        <v>77</v>
      </c>
      <c r="E729" s="32" t="s">
        <v>1027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1028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1029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1030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1031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1032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1033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1034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1035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1036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1037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1038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1039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1040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1041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1042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1043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1044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590</v>
      </c>
      <c r="H747">
        <f>IF('Раздел 3'!P28=SUM('Раздел 3'!P29:P50),0,1)</f>
        <v>0</v>
      </c>
    </row>
    <row r="748" spans="1:8" x14ac:dyDescent="0.2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591</v>
      </c>
      <c r="H748">
        <f>IF('Раздел 3'!Q28=SUM('Раздел 3'!Q29:Q50),0,1)</f>
        <v>0</v>
      </c>
    </row>
    <row r="749" spans="1:8" x14ac:dyDescent="0.2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592</v>
      </c>
      <c r="H749">
        <f>IF('Раздел 3'!R28=SUM('Раздел 3'!R29:R50),0,1)</f>
        <v>0</v>
      </c>
    </row>
    <row r="750" spans="1:8" x14ac:dyDescent="0.2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593</v>
      </c>
      <c r="H750">
        <f>IF('Раздел 3'!S28=SUM('Раздел 3'!S29:S50),0,1)</f>
        <v>0</v>
      </c>
    </row>
    <row r="751" spans="1:8" x14ac:dyDescent="0.2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594</v>
      </c>
      <c r="H751">
        <f>IF('Раздел 3'!T28=SUM('Раздел 3'!T29:T50),0,1)</f>
        <v>0</v>
      </c>
    </row>
    <row r="752" spans="1:8" x14ac:dyDescent="0.2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595</v>
      </c>
      <c r="H752">
        <f>IF('Раздел 3'!U28=SUM('Раздел 3'!U29:U50),0,1)</f>
        <v>0</v>
      </c>
    </row>
    <row r="753" spans="1:8" x14ac:dyDescent="0.2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596</v>
      </c>
      <c r="H753">
        <f>IF('Раздел 3'!P28&gt;='Раздел 3'!P51,0,1)</f>
        <v>0</v>
      </c>
    </row>
    <row r="754" spans="1:8" x14ac:dyDescent="0.2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597</v>
      </c>
      <c r="H754">
        <f>IF('Раздел 3'!Q28&gt;='Раздел 3'!Q51,0,1)</f>
        <v>0</v>
      </c>
    </row>
    <row r="755" spans="1:8" x14ac:dyDescent="0.2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598</v>
      </c>
      <c r="H755">
        <f>IF('Раздел 3'!R28&gt;='Раздел 3'!R51,0,1)</f>
        <v>0</v>
      </c>
    </row>
    <row r="756" spans="1:8" x14ac:dyDescent="0.2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599</v>
      </c>
      <c r="H756">
        <f>IF('Раздел 3'!S28&gt;='Раздел 3'!S51,0,1)</f>
        <v>0</v>
      </c>
    </row>
    <row r="757" spans="1:8" x14ac:dyDescent="0.2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600</v>
      </c>
      <c r="H757">
        <f>IF('Раздел 3'!T28&gt;='Раздел 3'!T51,0,1)</f>
        <v>0</v>
      </c>
    </row>
    <row r="758" spans="1:8" x14ac:dyDescent="0.2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601</v>
      </c>
      <c r="H758">
        <f>IF('Раздел 3'!U28&gt;='Раздел 3'!U51,0,1)</f>
        <v>0</v>
      </c>
    </row>
    <row r="759" spans="1:8" x14ac:dyDescent="0.2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str">
        <f>CONCATENATE("Количество ошибок в разделе 4: ",H759)</f>
        <v>Количество ошибок в разделе 4: 0</v>
      </c>
      <c r="F759" s="50"/>
      <c r="G759" s="50"/>
      <c r="H759" s="51">
        <f>SUM(H760:H1030)</f>
        <v>0</v>
      </c>
    </row>
    <row r="760" spans="1:8" s="73" customFormat="1" x14ac:dyDescent="0.2">
      <c r="A760" s="73">
        <f t="shared" ref="A760:A774" si="14">P_3</f>
        <v>609542</v>
      </c>
      <c r="B760" s="74">
        <v>4</v>
      </c>
      <c r="C760" s="74">
        <v>1</v>
      </c>
      <c r="D760" s="74">
        <v>1</v>
      </c>
      <c r="E760" s="74" t="s">
        <v>606</v>
      </c>
      <c r="H760" s="73">
        <f>IF('Раздел 4'!P37&gt;='Раздел 4'!P38,0,1)</f>
        <v>0</v>
      </c>
    </row>
    <row r="761" spans="1:8" s="73" customFormat="1" x14ac:dyDescent="0.2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602</v>
      </c>
      <c r="H761" s="73">
        <f>IF('Раздел 4'!Q37&gt;='Раздел 4'!Q38,0,1)</f>
        <v>0</v>
      </c>
    </row>
    <row r="762" spans="1:8" s="73" customFormat="1" x14ac:dyDescent="0.2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603</v>
      </c>
      <c r="H762" s="73">
        <f>IF('Раздел 4'!R37&gt;='Раздел 4'!R38,0,1)</f>
        <v>0</v>
      </c>
    </row>
    <row r="763" spans="1:8" s="73" customFormat="1" x14ac:dyDescent="0.2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604</v>
      </c>
      <c r="H763" s="73">
        <f>IF('Раздел 4'!S37&gt;='Раздел 4'!S38,0,1)</f>
        <v>0</v>
      </c>
    </row>
    <row r="764" spans="1:8" s="73" customFormat="1" x14ac:dyDescent="0.2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605</v>
      </c>
      <c r="H764" s="73">
        <f>IF('Раздел 4'!T37&gt;='Раздел 4'!T38,0,1)</f>
        <v>0</v>
      </c>
    </row>
    <row r="765" spans="1:8" s="73" customFormat="1" x14ac:dyDescent="0.2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607</v>
      </c>
      <c r="H765" s="73">
        <f>IF('Раздел 4'!P42&gt;='Раздел 4'!P43,0,1)</f>
        <v>0</v>
      </c>
    </row>
    <row r="766" spans="1:8" s="73" customFormat="1" x14ac:dyDescent="0.2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608</v>
      </c>
      <c r="H766" s="73">
        <f>IF('Раздел 4'!Q42&gt;='Раздел 4'!Q43,0,1)</f>
        <v>0</v>
      </c>
    </row>
    <row r="767" spans="1:8" s="73" customFormat="1" x14ac:dyDescent="0.2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609</v>
      </c>
      <c r="H767" s="73">
        <f>IF('Раздел 4'!R42&gt;='Раздел 4'!R43,0,1)</f>
        <v>0</v>
      </c>
    </row>
    <row r="768" spans="1:8" s="73" customFormat="1" x14ac:dyDescent="0.2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610</v>
      </c>
      <c r="H768" s="73">
        <f>IF('Раздел 4'!S42&gt;='Раздел 4'!S43,0,1)</f>
        <v>0</v>
      </c>
    </row>
    <row r="769" spans="1:8" s="73" customFormat="1" x14ac:dyDescent="0.2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611</v>
      </c>
      <c r="H769" s="73">
        <f>IF('Раздел 4'!T42&gt;='Раздел 4'!T43,0,1)</f>
        <v>0</v>
      </c>
    </row>
    <row r="770" spans="1:8" s="73" customFormat="1" x14ac:dyDescent="0.2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613</v>
      </c>
      <c r="H770" s="73">
        <f>IF('Раздел 4'!P47&gt;='Раздел 4'!P48,0,1)</f>
        <v>0</v>
      </c>
    </row>
    <row r="771" spans="1:8" s="73" customFormat="1" x14ac:dyDescent="0.2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614</v>
      </c>
      <c r="H771" s="73">
        <f>IF('Раздел 4'!Q47&gt;='Раздел 4'!Q48,0,1)</f>
        <v>0</v>
      </c>
    </row>
    <row r="772" spans="1:8" s="73" customFormat="1" x14ac:dyDescent="0.2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615</v>
      </c>
      <c r="H772" s="73">
        <f>IF('Раздел 4'!R47&gt;='Раздел 4'!R48,0,1)</f>
        <v>0</v>
      </c>
    </row>
    <row r="773" spans="1:8" s="73" customFormat="1" x14ac:dyDescent="0.2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616</v>
      </c>
      <c r="H773" s="73">
        <f>IF('Раздел 4'!S47&gt;='Раздел 4'!S48,0,1)</f>
        <v>0</v>
      </c>
    </row>
    <row r="774" spans="1:8" s="73" customFormat="1" x14ac:dyDescent="0.2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612</v>
      </c>
      <c r="H774" s="73">
        <f>IF('Раздел 4'!T47&gt;='Раздел 4'!T48,0,1)</f>
        <v>0</v>
      </c>
    </row>
    <row r="775" spans="1:8" s="73" customFormat="1" x14ac:dyDescent="0.2">
      <c r="A775" s="73">
        <f t="shared" ref="A775:A838" si="15">P_3</f>
        <v>609542</v>
      </c>
      <c r="B775" s="74">
        <v>4</v>
      </c>
      <c r="C775" s="74">
        <v>16</v>
      </c>
      <c r="D775" s="74">
        <v>16</v>
      </c>
      <c r="E775" s="74" t="s">
        <v>618</v>
      </c>
      <c r="H775" s="73">
        <f>IF('Раздел 4'!P52&gt;='Раздел 4'!P53,0,1)</f>
        <v>0</v>
      </c>
    </row>
    <row r="776" spans="1:8" s="73" customFormat="1" x14ac:dyDescent="0.2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619</v>
      </c>
      <c r="H776" s="73">
        <f>IF('Раздел 4'!Q52&gt;='Раздел 4'!Q53,0,1)</f>
        <v>0</v>
      </c>
    </row>
    <row r="777" spans="1:8" s="73" customFormat="1" x14ac:dyDescent="0.2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620</v>
      </c>
      <c r="H777" s="73">
        <f>IF('Раздел 4'!R52&gt;='Раздел 4'!R53,0,1)</f>
        <v>0</v>
      </c>
    </row>
    <row r="778" spans="1:8" s="73" customFormat="1" x14ac:dyDescent="0.2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621</v>
      </c>
      <c r="H778" s="73">
        <f>IF('Раздел 4'!S52&gt;='Раздел 4'!S53,0,1)</f>
        <v>0</v>
      </c>
    </row>
    <row r="779" spans="1:8" s="73" customFormat="1" x14ac:dyDescent="0.2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617</v>
      </c>
      <c r="H779" s="73">
        <f>IF('Раздел 4'!T52&gt;='Раздел 4'!T53,0,1)</f>
        <v>0</v>
      </c>
    </row>
    <row r="780" spans="1:8" s="73" customFormat="1" x14ac:dyDescent="0.2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624</v>
      </c>
      <c r="H780" s="73">
        <f>IF('Раздел 4'!P47='Раздел 4'!P21+'Раздел 4'!P29-'Раздел 4'!P37,0,1)</f>
        <v>0</v>
      </c>
    </row>
    <row r="781" spans="1:8" s="73" customFormat="1" x14ac:dyDescent="0.2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625</v>
      </c>
      <c r="H781" s="73">
        <f>IF('Раздел 4'!Q47='Раздел 4'!Q21+'Раздел 4'!Q29-'Раздел 4'!Q37,0,1)</f>
        <v>0</v>
      </c>
    </row>
    <row r="782" spans="1:8" s="73" customFormat="1" x14ac:dyDescent="0.2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626</v>
      </c>
      <c r="H782" s="73">
        <f>IF('Раздел 4'!R47='Раздел 4'!R21+'Раздел 4'!R29-'Раздел 4'!R37,0,1)</f>
        <v>0</v>
      </c>
    </row>
    <row r="783" spans="1:8" s="73" customFormat="1" x14ac:dyDescent="0.2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622</v>
      </c>
      <c r="H783" s="73">
        <f>IF('Раздел 4'!S47='Раздел 4'!S21+'Раздел 4'!S29-'Раздел 4'!S37,0,1)</f>
        <v>0</v>
      </c>
    </row>
    <row r="784" spans="1:8" s="73" customFormat="1" x14ac:dyDescent="0.2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623</v>
      </c>
      <c r="H784" s="73">
        <f>IF('Раздел 4'!T47='Раздел 4'!T21+'Раздел 4'!T29-'Раздел 4'!T37,0,1)</f>
        <v>0</v>
      </c>
    </row>
    <row r="785" spans="1:8" s="73" customFormat="1" x14ac:dyDescent="0.2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629</v>
      </c>
      <c r="H785" s="73">
        <f>IF('Раздел 4'!P52='Раздел 4'!P25+'Раздел 4'!P33-'Раздел 4'!P42,0,1)</f>
        <v>0</v>
      </c>
    </row>
    <row r="786" spans="1:8" s="73" customFormat="1" x14ac:dyDescent="0.2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630</v>
      </c>
      <c r="H786" s="73">
        <f>IF('Раздел 4'!Q52='Раздел 4'!Q25+'Раздел 4'!Q33-'Раздел 4'!Q42,0,1)</f>
        <v>0</v>
      </c>
    </row>
    <row r="787" spans="1:8" s="73" customFormat="1" x14ac:dyDescent="0.2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631</v>
      </c>
      <c r="H787" s="73">
        <f>IF('Раздел 4'!R52='Раздел 4'!R25+'Раздел 4'!R33-'Раздел 4'!R42,0,1)</f>
        <v>0</v>
      </c>
    </row>
    <row r="788" spans="1:8" s="73" customFormat="1" x14ac:dyDescent="0.2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627</v>
      </c>
      <c r="H788" s="73">
        <f>IF('Раздел 4'!S52='Раздел 4'!S25+'Раздел 4'!S33-'Раздел 4'!S42,0,1)</f>
        <v>0</v>
      </c>
    </row>
    <row r="789" spans="1:8" s="73" customFormat="1" x14ac:dyDescent="0.2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628</v>
      </c>
      <c r="H789" s="73">
        <f>IF('Раздел 4'!T52='Раздел 4'!T25+'Раздел 4'!T33-'Раздел 4'!T42,0,1)</f>
        <v>0</v>
      </c>
    </row>
    <row r="790" spans="1:8" s="73" customFormat="1" x14ac:dyDescent="0.2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263</v>
      </c>
      <c r="H790" s="73">
        <f>IF('Раздел 4'!P21&gt;='Раздел 4'!Q21,0,1)</f>
        <v>0</v>
      </c>
    </row>
    <row r="791" spans="1:8" s="73" customFormat="1" x14ac:dyDescent="0.2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189</v>
      </c>
      <c r="H791" s="73">
        <f>IF('Раздел 4'!P22&gt;='Раздел 4'!Q22,0,1)</f>
        <v>0</v>
      </c>
    </row>
    <row r="792" spans="1:8" s="73" customFormat="1" x14ac:dyDescent="0.2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190</v>
      </c>
      <c r="H792" s="73">
        <f>IF('Раздел 4'!P23&gt;='Раздел 4'!Q23,0,1)</f>
        <v>0</v>
      </c>
    </row>
    <row r="793" spans="1:8" s="73" customFormat="1" x14ac:dyDescent="0.2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191</v>
      </c>
      <c r="H793" s="73">
        <f>IF('Раздел 4'!P24&gt;='Раздел 4'!Q24,0,1)</f>
        <v>0</v>
      </c>
    </row>
    <row r="794" spans="1:8" s="73" customFormat="1" x14ac:dyDescent="0.2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192</v>
      </c>
      <c r="H794" s="73">
        <f>IF('Раздел 4'!P25&gt;='Раздел 4'!Q25,0,1)</f>
        <v>0</v>
      </c>
    </row>
    <row r="795" spans="1:8" s="73" customFormat="1" x14ac:dyDescent="0.2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193</v>
      </c>
      <c r="H795" s="73">
        <f>IF('Раздел 4'!P26&gt;='Раздел 4'!Q26,0,1)</f>
        <v>0</v>
      </c>
    </row>
    <row r="796" spans="1:8" s="73" customFormat="1" x14ac:dyDescent="0.2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194</v>
      </c>
      <c r="H796" s="73">
        <f>IF('Раздел 4'!P27&gt;='Раздел 4'!Q27,0,1)</f>
        <v>0</v>
      </c>
    </row>
    <row r="797" spans="1:8" s="73" customFormat="1" x14ac:dyDescent="0.2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195</v>
      </c>
      <c r="H797" s="73">
        <f>IF('Раздел 4'!P28&gt;='Раздел 4'!Q28,0,1)</f>
        <v>0</v>
      </c>
    </row>
    <row r="798" spans="1:8" s="73" customFormat="1" x14ac:dyDescent="0.2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196</v>
      </c>
      <c r="H798" s="73">
        <f>IF('Раздел 4'!P29&gt;='Раздел 4'!Q29,0,1)</f>
        <v>0</v>
      </c>
    </row>
    <row r="799" spans="1:8" s="73" customFormat="1" x14ac:dyDescent="0.2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197</v>
      </c>
      <c r="H799" s="73">
        <f>IF('Раздел 4'!P30&gt;='Раздел 4'!Q30,0,1)</f>
        <v>0</v>
      </c>
    </row>
    <row r="800" spans="1:8" s="73" customFormat="1" x14ac:dyDescent="0.2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198</v>
      </c>
      <c r="H800" s="73">
        <f>IF('Раздел 4'!P31&gt;='Раздел 4'!Q31,0,1)</f>
        <v>0</v>
      </c>
    </row>
    <row r="801" spans="1:8" s="73" customFormat="1" x14ac:dyDescent="0.2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199</v>
      </c>
      <c r="H801" s="73">
        <f>IF('Раздел 4'!P32&gt;='Раздел 4'!Q32,0,1)</f>
        <v>0</v>
      </c>
    </row>
    <row r="802" spans="1:8" s="73" customFormat="1" x14ac:dyDescent="0.2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200</v>
      </c>
      <c r="H802" s="73">
        <f>IF('Раздел 4'!P33&gt;='Раздел 4'!Q33,0,1)</f>
        <v>0</v>
      </c>
    </row>
    <row r="803" spans="1:8" s="73" customFormat="1" x14ac:dyDescent="0.2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201</v>
      </c>
      <c r="H803" s="73">
        <f>IF('Раздел 4'!P34&gt;='Раздел 4'!Q34,0,1)</f>
        <v>0</v>
      </c>
    </row>
    <row r="804" spans="1:8" s="73" customFormat="1" x14ac:dyDescent="0.2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202</v>
      </c>
      <c r="H804" s="73">
        <f>IF('Раздел 4'!P35&gt;='Раздел 4'!Q35,0,1)</f>
        <v>0</v>
      </c>
    </row>
    <row r="805" spans="1:8" s="73" customFormat="1" x14ac:dyDescent="0.2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203</v>
      </c>
      <c r="H805" s="73">
        <f>IF('Раздел 4'!P36&gt;='Раздел 4'!Q36,0,1)</f>
        <v>0</v>
      </c>
    </row>
    <row r="806" spans="1:8" s="73" customFormat="1" x14ac:dyDescent="0.2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204</v>
      </c>
      <c r="H806" s="73">
        <f>IF('Раздел 4'!P37&gt;='Раздел 4'!Q37,0,1)</f>
        <v>0</v>
      </c>
    </row>
    <row r="807" spans="1:8" s="73" customFormat="1" x14ac:dyDescent="0.2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205</v>
      </c>
      <c r="H807" s="73">
        <f>IF('Раздел 4'!P38&gt;='Раздел 4'!Q38,0,1)</f>
        <v>0</v>
      </c>
    </row>
    <row r="808" spans="1:8" s="73" customFormat="1" x14ac:dyDescent="0.2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206</v>
      </c>
      <c r="H808" s="73">
        <f>IF('Раздел 4'!P39&gt;='Раздел 4'!Q39,0,1)</f>
        <v>0</v>
      </c>
    </row>
    <row r="809" spans="1:8" s="73" customFormat="1" x14ac:dyDescent="0.2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207</v>
      </c>
      <c r="H809" s="73">
        <f>IF('Раздел 4'!P40&gt;='Раздел 4'!Q40,0,1)</f>
        <v>0</v>
      </c>
    </row>
    <row r="810" spans="1:8" s="73" customFormat="1" x14ac:dyDescent="0.2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208</v>
      </c>
      <c r="H810" s="73">
        <f>IF('Раздел 4'!P41&gt;='Раздел 4'!Q41,0,1)</f>
        <v>0</v>
      </c>
    </row>
    <row r="811" spans="1:8" s="73" customFormat="1" x14ac:dyDescent="0.2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209</v>
      </c>
      <c r="H811" s="73">
        <f>IF('Раздел 4'!P42&gt;='Раздел 4'!Q42,0,1)</f>
        <v>0</v>
      </c>
    </row>
    <row r="812" spans="1:8" s="73" customFormat="1" x14ac:dyDescent="0.2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68</v>
      </c>
      <c r="H812" s="73">
        <f>IF('Раздел 4'!P43&gt;='Раздел 4'!Q43,0,1)</f>
        <v>0</v>
      </c>
    </row>
    <row r="813" spans="1:8" s="73" customFormat="1" x14ac:dyDescent="0.2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69</v>
      </c>
      <c r="H813" s="73">
        <f>IF('Раздел 4'!P44&gt;='Раздел 4'!Q44,0,1)</f>
        <v>0</v>
      </c>
    </row>
    <row r="814" spans="1:8" s="73" customFormat="1" x14ac:dyDescent="0.2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70</v>
      </c>
      <c r="H814" s="73">
        <f>IF('Раздел 4'!P45&gt;='Раздел 4'!Q45,0,1)</f>
        <v>0</v>
      </c>
    </row>
    <row r="815" spans="1:8" s="73" customFormat="1" x14ac:dyDescent="0.2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71</v>
      </c>
      <c r="H815" s="73">
        <f>IF('Раздел 4'!P46&gt;='Раздел 4'!Q46,0,1)</f>
        <v>0</v>
      </c>
    </row>
    <row r="816" spans="1:8" s="73" customFormat="1" x14ac:dyDescent="0.2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72</v>
      </c>
      <c r="H816" s="73">
        <f>IF('Раздел 4'!P47&gt;='Раздел 4'!Q47,0,1)</f>
        <v>0</v>
      </c>
    </row>
    <row r="817" spans="1:8" s="73" customFormat="1" x14ac:dyDescent="0.2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73</v>
      </c>
      <c r="H817" s="73">
        <f>IF('Раздел 4'!P48&gt;='Раздел 4'!Q48,0,1)</f>
        <v>0</v>
      </c>
    </row>
    <row r="818" spans="1:8" s="73" customFormat="1" x14ac:dyDescent="0.2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74</v>
      </c>
      <c r="H818" s="73">
        <f>IF('Раздел 4'!P49&gt;='Раздел 4'!Q49,0,1)</f>
        <v>0</v>
      </c>
    </row>
    <row r="819" spans="1:8" s="73" customFormat="1" x14ac:dyDescent="0.2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75</v>
      </c>
      <c r="H819" s="73">
        <f>IF('Раздел 4'!P50&gt;='Раздел 4'!Q50,0,1)</f>
        <v>0</v>
      </c>
    </row>
    <row r="820" spans="1:8" s="73" customFormat="1" x14ac:dyDescent="0.2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76</v>
      </c>
      <c r="H820" s="73">
        <f>IF('Раздел 4'!P51&gt;='Раздел 4'!Q51,0,1)</f>
        <v>0</v>
      </c>
    </row>
    <row r="821" spans="1:8" s="73" customFormat="1" x14ac:dyDescent="0.2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77</v>
      </c>
      <c r="H821" s="73">
        <f>IF('Раздел 4'!P52&gt;='Раздел 4'!Q52,0,1)</f>
        <v>0</v>
      </c>
    </row>
    <row r="822" spans="1:8" s="73" customFormat="1" x14ac:dyDescent="0.2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78</v>
      </c>
      <c r="H822" s="73">
        <f>IF('Раздел 4'!P53&gt;='Раздел 4'!Q53,0,1)</f>
        <v>0</v>
      </c>
    </row>
    <row r="823" spans="1:8" s="73" customFormat="1" x14ac:dyDescent="0.2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762</v>
      </c>
      <c r="H823" s="73">
        <f>IF('Раздел 4'!P54&gt;='Раздел 4'!Q54,0,1)</f>
        <v>0</v>
      </c>
    </row>
    <row r="824" spans="1:8" s="73" customFormat="1" x14ac:dyDescent="0.2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763</v>
      </c>
      <c r="H824" s="73">
        <f>IF('Раздел 4'!P55&gt;='Раздел 4'!Q55,0,1)</f>
        <v>0</v>
      </c>
    </row>
    <row r="825" spans="1:8" s="73" customFormat="1" x14ac:dyDescent="0.2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764</v>
      </c>
      <c r="H825" s="73">
        <f>IF('Раздел 4'!P56&gt;='Раздел 4'!Q56,0,1)</f>
        <v>0</v>
      </c>
    </row>
    <row r="826" spans="1:8" s="73" customFormat="1" x14ac:dyDescent="0.2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765</v>
      </c>
      <c r="H826" s="73">
        <f>IF('Раздел 4'!P57&gt;='Раздел 4'!Q57,0,1)</f>
        <v>0</v>
      </c>
    </row>
    <row r="827" spans="1:8" s="73" customFormat="1" x14ac:dyDescent="0.2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766</v>
      </c>
      <c r="H827" s="73">
        <f>IF('Раздел 4'!P58&gt;='Раздел 4'!Q58,0,1)</f>
        <v>0</v>
      </c>
    </row>
    <row r="828" spans="1:8" s="73" customFormat="1" x14ac:dyDescent="0.2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767</v>
      </c>
      <c r="H828" s="73">
        <f>IF('Раздел 4'!P59&gt;='Раздел 4'!Q59,0,1)</f>
        <v>0</v>
      </c>
    </row>
    <row r="829" spans="1:8" s="73" customFormat="1" x14ac:dyDescent="0.2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632</v>
      </c>
      <c r="H829" s="73">
        <f>IF('Раздел 4'!P60&gt;='Раздел 4'!Q60,0,1)</f>
        <v>0</v>
      </c>
    </row>
    <row r="830" spans="1:8" s="73" customFormat="1" x14ac:dyDescent="0.2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633</v>
      </c>
      <c r="H830" s="73">
        <f>IF('Раздел 4'!P61&gt;='Раздел 4'!Q61,0,1)</f>
        <v>0</v>
      </c>
    </row>
    <row r="831" spans="1:8" s="73" customFormat="1" x14ac:dyDescent="0.2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634</v>
      </c>
      <c r="H831" s="73">
        <f>IF('Раздел 4'!P62&gt;='Раздел 4'!Q62,0,1)</f>
        <v>0</v>
      </c>
    </row>
    <row r="832" spans="1:8" s="73" customFormat="1" x14ac:dyDescent="0.2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635</v>
      </c>
      <c r="H832" s="73">
        <f>IF('Раздел 4'!P63&gt;='Раздел 4'!Q63,0,1)</f>
        <v>0</v>
      </c>
    </row>
    <row r="833" spans="1:8" s="73" customFormat="1" x14ac:dyDescent="0.2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636</v>
      </c>
      <c r="H833" s="73">
        <f>IF('Раздел 4'!P64&gt;='Раздел 4'!Q64,0,1)</f>
        <v>0</v>
      </c>
    </row>
    <row r="834" spans="1:8" s="73" customFormat="1" x14ac:dyDescent="0.2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210</v>
      </c>
      <c r="H834" s="73">
        <f>IF('Раздел 4'!P21&gt;='Раздел 4'!R21,0,1)</f>
        <v>0</v>
      </c>
    </row>
    <row r="835" spans="1:8" s="73" customFormat="1" x14ac:dyDescent="0.2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211</v>
      </c>
      <c r="H835" s="73">
        <f>IF('Раздел 4'!P22&gt;='Раздел 4'!R22,0,1)</f>
        <v>0</v>
      </c>
    </row>
    <row r="836" spans="1:8" s="73" customFormat="1" x14ac:dyDescent="0.2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212</v>
      </c>
      <c r="H836" s="73">
        <f>IF('Раздел 4'!P23&gt;='Раздел 4'!R23,0,1)</f>
        <v>0</v>
      </c>
    </row>
    <row r="837" spans="1:8" s="73" customFormat="1" x14ac:dyDescent="0.2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213</v>
      </c>
      <c r="H837" s="73">
        <f>IF('Раздел 4'!P24&gt;='Раздел 4'!R24,0,1)</f>
        <v>0</v>
      </c>
    </row>
    <row r="838" spans="1:8" s="73" customFormat="1" x14ac:dyDescent="0.2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214</v>
      </c>
      <c r="H838" s="73">
        <f>IF('Раздел 4'!P25&gt;='Раздел 4'!R25,0,1)</f>
        <v>0</v>
      </c>
    </row>
    <row r="839" spans="1:8" s="73" customFormat="1" x14ac:dyDescent="0.2">
      <c r="A839" s="73">
        <f t="shared" ref="A839:A902" si="16">P_3</f>
        <v>609542</v>
      </c>
      <c r="B839" s="74">
        <v>4</v>
      </c>
      <c r="C839" s="74">
        <v>80</v>
      </c>
      <c r="D839" s="74">
        <v>80</v>
      </c>
      <c r="E839" s="74" t="s">
        <v>215</v>
      </c>
      <c r="H839" s="73">
        <f>IF('Раздел 4'!P26&gt;='Раздел 4'!R26,0,1)</f>
        <v>0</v>
      </c>
    </row>
    <row r="840" spans="1:8" s="73" customFormat="1" x14ac:dyDescent="0.2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216</v>
      </c>
      <c r="H840" s="73">
        <f>IF('Раздел 4'!P27&gt;='Раздел 4'!R27,0,1)</f>
        <v>0</v>
      </c>
    </row>
    <row r="841" spans="1:8" s="73" customFormat="1" x14ac:dyDescent="0.2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217</v>
      </c>
      <c r="H841" s="73">
        <f>IF('Раздел 4'!P28&gt;='Раздел 4'!R28,0,1)</f>
        <v>0</v>
      </c>
    </row>
    <row r="842" spans="1:8" s="73" customFormat="1" x14ac:dyDescent="0.2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218</v>
      </c>
      <c r="H842" s="73">
        <f>IF('Раздел 4'!P29&gt;='Раздел 4'!R29,0,1)</f>
        <v>0</v>
      </c>
    </row>
    <row r="843" spans="1:8" s="73" customFormat="1" x14ac:dyDescent="0.2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219</v>
      </c>
      <c r="H843" s="73">
        <f>IF('Раздел 4'!P30&gt;='Раздел 4'!R30,0,1)</f>
        <v>0</v>
      </c>
    </row>
    <row r="844" spans="1:8" s="73" customFormat="1" x14ac:dyDescent="0.2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220</v>
      </c>
      <c r="H844" s="73">
        <f>IF('Раздел 4'!P31&gt;='Раздел 4'!R31,0,1)</f>
        <v>0</v>
      </c>
    </row>
    <row r="845" spans="1:8" s="73" customFormat="1" x14ac:dyDescent="0.2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221</v>
      </c>
      <c r="H845" s="73">
        <f>IF('Раздел 4'!P32&gt;='Раздел 4'!R32,0,1)</f>
        <v>0</v>
      </c>
    </row>
    <row r="846" spans="1:8" s="73" customFormat="1" x14ac:dyDescent="0.2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222</v>
      </c>
      <c r="H846" s="73">
        <f>IF('Раздел 4'!P33&gt;='Раздел 4'!R33,0,1)</f>
        <v>0</v>
      </c>
    </row>
    <row r="847" spans="1:8" s="73" customFormat="1" x14ac:dyDescent="0.2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223</v>
      </c>
      <c r="H847" s="73">
        <f>IF('Раздел 4'!P34&gt;='Раздел 4'!R34,0,1)</f>
        <v>0</v>
      </c>
    </row>
    <row r="848" spans="1:8" s="73" customFormat="1" x14ac:dyDescent="0.2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224</v>
      </c>
      <c r="H848" s="73">
        <f>IF('Раздел 4'!P35&gt;='Раздел 4'!R35,0,1)</f>
        <v>0</v>
      </c>
    </row>
    <row r="849" spans="1:8" s="73" customFormat="1" x14ac:dyDescent="0.2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225</v>
      </c>
      <c r="H849" s="73">
        <f>IF('Раздел 4'!P36&gt;='Раздел 4'!R36,0,1)</f>
        <v>0</v>
      </c>
    </row>
    <row r="850" spans="1:8" s="73" customFormat="1" x14ac:dyDescent="0.2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226</v>
      </c>
      <c r="H850" s="73">
        <f>IF('Раздел 4'!P37&gt;='Раздел 4'!R37,0,1)</f>
        <v>0</v>
      </c>
    </row>
    <row r="851" spans="1:8" s="73" customFormat="1" x14ac:dyDescent="0.2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227</v>
      </c>
      <c r="H851" s="73">
        <f>IF('Раздел 4'!P38&gt;='Раздел 4'!R38,0,1)</f>
        <v>0</v>
      </c>
    </row>
    <row r="852" spans="1:8" s="73" customFormat="1" x14ac:dyDescent="0.2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228</v>
      </c>
      <c r="H852" s="73">
        <f>IF('Раздел 4'!P39&gt;='Раздел 4'!R39,0,1)</f>
        <v>0</v>
      </c>
    </row>
    <row r="853" spans="1:8" s="73" customFormat="1" x14ac:dyDescent="0.2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229</v>
      </c>
      <c r="H853" s="73">
        <f>IF('Раздел 4'!P40&gt;='Раздел 4'!R40,0,1)</f>
        <v>0</v>
      </c>
    </row>
    <row r="854" spans="1:8" s="73" customFormat="1" x14ac:dyDescent="0.2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230</v>
      </c>
      <c r="H854" s="73">
        <f>IF('Раздел 4'!P41&gt;='Раздел 4'!R41,0,1)</f>
        <v>0</v>
      </c>
    </row>
    <row r="855" spans="1:8" s="73" customFormat="1" x14ac:dyDescent="0.2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231</v>
      </c>
      <c r="H855" s="73">
        <f>IF('Раздел 4'!P42&gt;='Раздел 4'!R42,0,1)</f>
        <v>0</v>
      </c>
    </row>
    <row r="856" spans="1:8" s="73" customFormat="1" x14ac:dyDescent="0.2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79</v>
      </c>
      <c r="H856" s="73">
        <f>IF('Раздел 4'!P43&gt;='Раздел 4'!R43,0,1)</f>
        <v>0</v>
      </c>
    </row>
    <row r="857" spans="1:8" s="73" customFormat="1" x14ac:dyDescent="0.2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80</v>
      </c>
      <c r="H857" s="73">
        <f>IF('Раздел 4'!P44&gt;='Раздел 4'!R44,0,1)</f>
        <v>0</v>
      </c>
    </row>
    <row r="858" spans="1:8" s="73" customFormat="1" x14ac:dyDescent="0.2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81</v>
      </c>
      <c r="H858" s="73">
        <f>IF('Раздел 4'!P45&gt;='Раздел 4'!R45,0,1)</f>
        <v>0</v>
      </c>
    </row>
    <row r="859" spans="1:8" s="73" customFormat="1" x14ac:dyDescent="0.2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82</v>
      </c>
      <c r="H859" s="73">
        <f>IF('Раздел 4'!P46&gt;='Раздел 4'!R46,0,1)</f>
        <v>0</v>
      </c>
    </row>
    <row r="860" spans="1:8" s="73" customFormat="1" x14ac:dyDescent="0.2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83</v>
      </c>
      <c r="H860" s="73">
        <f>IF('Раздел 4'!P47&gt;='Раздел 4'!R47,0,1)</f>
        <v>0</v>
      </c>
    </row>
    <row r="861" spans="1:8" s="73" customFormat="1" x14ac:dyDescent="0.2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84</v>
      </c>
      <c r="H861" s="73">
        <f>IF('Раздел 4'!P48&gt;='Раздел 4'!R48,0,1)</f>
        <v>0</v>
      </c>
    </row>
    <row r="862" spans="1:8" s="73" customFormat="1" x14ac:dyDescent="0.2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85</v>
      </c>
      <c r="H862" s="73">
        <f>IF('Раздел 4'!P49&gt;='Раздел 4'!R49,0,1)</f>
        <v>0</v>
      </c>
    </row>
    <row r="863" spans="1:8" s="73" customFormat="1" x14ac:dyDescent="0.2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86</v>
      </c>
      <c r="H863" s="73">
        <f>IF('Раздел 4'!P50&gt;='Раздел 4'!R50,0,1)</f>
        <v>0</v>
      </c>
    </row>
    <row r="864" spans="1:8" s="73" customFormat="1" x14ac:dyDescent="0.2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87</v>
      </c>
      <c r="H864" s="73">
        <f>IF('Раздел 4'!P51&gt;='Раздел 4'!R51,0,1)</f>
        <v>0</v>
      </c>
    </row>
    <row r="865" spans="1:8" s="73" customFormat="1" x14ac:dyDescent="0.2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88</v>
      </c>
      <c r="H865" s="73">
        <f>IF('Раздел 4'!P52&gt;='Раздел 4'!R52,0,1)</f>
        <v>0</v>
      </c>
    </row>
    <row r="866" spans="1:8" s="73" customFormat="1" x14ac:dyDescent="0.2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89</v>
      </c>
      <c r="H866" s="73">
        <f>IF('Раздел 4'!P53&gt;='Раздел 4'!R53,0,1)</f>
        <v>0</v>
      </c>
    </row>
    <row r="867" spans="1:8" s="73" customFormat="1" x14ac:dyDescent="0.2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768</v>
      </c>
      <c r="H867" s="73">
        <f>IF('Раздел 4'!P54&gt;='Раздел 4'!R54,0,1)</f>
        <v>0</v>
      </c>
    </row>
    <row r="868" spans="1:8" s="73" customFormat="1" x14ac:dyDescent="0.2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0</v>
      </c>
      <c r="H868" s="73">
        <f>IF('Раздел 4'!P55&gt;='Раздел 4'!R55,0,1)</f>
        <v>0</v>
      </c>
    </row>
    <row r="869" spans="1:8" s="73" customFormat="1" x14ac:dyDescent="0.2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1</v>
      </c>
      <c r="H869" s="73">
        <f>IF('Раздел 4'!P56&gt;='Раздел 4'!R56,0,1)</f>
        <v>0</v>
      </c>
    </row>
    <row r="870" spans="1:8" s="73" customFormat="1" x14ac:dyDescent="0.2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2</v>
      </c>
      <c r="H870" s="73">
        <f>IF('Раздел 4'!P57&gt;='Раздел 4'!R57,0,1)</f>
        <v>0</v>
      </c>
    </row>
    <row r="871" spans="1:8" s="73" customFormat="1" x14ac:dyDescent="0.2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3</v>
      </c>
      <c r="H871" s="73">
        <f>IF('Раздел 4'!P58&gt;='Раздел 4'!R58,0,1)</f>
        <v>0</v>
      </c>
    </row>
    <row r="872" spans="1:8" s="73" customFormat="1" x14ac:dyDescent="0.2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4</v>
      </c>
      <c r="H872" s="73">
        <f>IF('Раздел 4'!P59&gt;='Раздел 4'!R59,0,1)</f>
        <v>0</v>
      </c>
    </row>
    <row r="873" spans="1:8" s="73" customFormat="1" x14ac:dyDescent="0.2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637</v>
      </c>
      <c r="H873" s="73">
        <f>IF('Раздел 4'!P60&gt;='Раздел 4'!R60,0,1)</f>
        <v>0</v>
      </c>
    </row>
    <row r="874" spans="1:8" s="73" customFormat="1" x14ac:dyDescent="0.2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638</v>
      </c>
      <c r="H874" s="73">
        <f>IF('Раздел 4'!P61&gt;='Раздел 4'!R61,0,1)</f>
        <v>0</v>
      </c>
    </row>
    <row r="875" spans="1:8" s="73" customFormat="1" x14ac:dyDescent="0.2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639</v>
      </c>
      <c r="H875" s="73">
        <f>IF('Раздел 4'!P62&gt;='Раздел 4'!R62,0,1)</f>
        <v>0</v>
      </c>
    </row>
    <row r="876" spans="1:8" s="73" customFormat="1" x14ac:dyDescent="0.2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640</v>
      </c>
      <c r="H876" s="73">
        <f>IF('Раздел 4'!P63&gt;='Раздел 4'!R63,0,1)</f>
        <v>0</v>
      </c>
    </row>
    <row r="877" spans="1:8" s="73" customFormat="1" x14ac:dyDescent="0.2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641</v>
      </c>
      <c r="H877" s="73">
        <f>IF('Раздел 4'!P64&gt;='Раздел 4'!R64,0,1)</f>
        <v>0</v>
      </c>
    </row>
    <row r="878" spans="1:8" s="73" customFormat="1" x14ac:dyDescent="0.2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90</v>
      </c>
      <c r="H878" s="73">
        <f>IF('Раздел 4'!S21&gt;='Раздел 4'!T21,0,1)</f>
        <v>0</v>
      </c>
    </row>
    <row r="879" spans="1:8" s="73" customFormat="1" x14ac:dyDescent="0.2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91</v>
      </c>
      <c r="H879" s="73">
        <f>IF('Раздел 4'!S22&gt;='Раздел 4'!T22,0,1)</f>
        <v>0</v>
      </c>
    </row>
    <row r="880" spans="1:8" s="73" customFormat="1" x14ac:dyDescent="0.2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232</v>
      </c>
      <c r="H880" s="73">
        <f>IF('Раздел 4'!S23&gt;='Раздел 4'!T23,0,1)</f>
        <v>0</v>
      </c>
    </row>
    <row r="881" spans="1:8" s="73" customFormat="1" x14ac:dyDescent="0.2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233</v>
      </c>
      <c r="H881" s="73">
        <f>IF('Раздел 4'!S24&gt;='Раздел 4'!T24,0,1)</f>
        <v>0</v>
      </c>
    </row>
    <row r="882" spans="1:8" s="73" customFormat="1" x14ac:dyDescent="0.2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92</v>
      </c>
      <c r="H882" s="73">
        <f>IF('Раздел 4'!S25&gt;='Раздел 4'!T25,0,1)</f>
        <v>0</v>
      </c>
    </row>
    <row r="883" spans="1:8" s="73" customFormat="1" x14ac:dyDescent="0.2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93</v>
      </c>
      <c r="H883" s="73">
        <f>IF('Раздел 4'!S26&gt;='Раздел 4'!T26,0,1)</f>
        <v>0</v>
      </c>
    </row>
    <row r="884" spans="1:8" s="73" customFormat="1" x14ac:dyDescent="0.2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234</v>
      </c>
      <c r="H884" s="73">
        <f>IF('Раздел 4'!S27&gt;='Раздел 4'!T27,0,1)</f>
        <v>0</v>
      </c>
    </row>
    <row r="885" spans="1:8" s="73" customFormat="1" x14ac:dyDescent="0.2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235</v>
      </c>
      <c r="H885" s="73">
        <f>IF('Раздел 4'!S28&gt;='Раздел 4'!T28,0,1)</f>
        <v>0</v>
      </c>
    </row>
    <row r="886" spans="1:8" s="73" customFormat="1" x14ac:dyDescent="0.2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94</v>
      </c>
      <c r="H886" s="73">
        <f>IF('Раздел 4'!S29&gt;='Раздел 4'!T29,0,1)</f>
        <v>0</v>
      </c>
    </row>
    <row r="887" spans="1:8" s="73" customFormat="1" x14ac:dyDescent="0.2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95</v>
      </c>
      <c r="H887" s="73">
        <f>IF('Раздел 4'!S30&gt;='Раздел 4'!T30,0,1)</f>
        <v>0</v>
      </c>
    </row>
    <row r="888" spans="1:8" s="73" customFormat="1" x14ac:dyDescent="0.2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96</v>
      </c>
      <c r="H888" s="73">
        <f>IF('Раздел 4'!S31&gt;='Раздел 4'!T31,0,1)</f>
        <v>0</v>
      </c>
    </row>
    <row r="889" spans="1:8" s="73" customFormat="1" x14ac:dyDescent="0.2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236</v>
      </c>
      <c r="H889" s="73">
        <f>IF('Раздел 4'!S32&gt;='Раздел 4'!T32,0,1)</f>
        <v>0</v>
      </c>
    </row>
    <row r="890" spans="1:8" s="73" customFormat="1" x14ac:dyDescent="0.2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237</v>
      </c>
      <c r="H890" s="73">
        <f>IF('Раздел 4'!S33&gt;='Раздел 4'!T33,0,1)</f>
        <v>0</v>
      </c>
    </row>
    <row r="891" spans="1:8" s="73" customFormat="1" x14ac:dyDescent="0.2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745</v>
      </c>
      <c r="H891" s="73">
        <f>IF('Раздел 4'!S34&gt;='Раздел 4'!T34,0,1)</f>
        <v>0</v>
      </c>
    </row>
    <row r="892" spans="1:8" s="73" customFormat="1" x14ac:dyDescent="0.2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97</v>
      </c>
      <c r="H892" s="73">
        <f>IF('Раздел 4'!S35&gt;='Раздел 4'!T35,0,1)</f>
        <v>0</v>
      </c>
    </row>
    <row r="893" spans="1:8" s="73" customFormat="1" x14ac:dyDescent="0.2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795</v>
      </c>
      <c r="H893" s="73">
        <f>IF('Раздел 4'!S36&gt;='Раздел 4'!T36,0,1)</f>
        <v>0</v>
      </c>
    </row>
    <row r="894" spans="1:8" s="73" customFormat="1" x14ac:dyDescent="0.2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796</v>
      </c>
      <c r="H894" s="73">
        <f>IF('Раздел 4'!S37&gt;='Раздел 4'!T37,0,1)</f>
        <v>0</v>
      </c>
    </row>
    <row r="895" spans="1:8" s="73" customFormat="1" x14ac:dyDescent="0.2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746</v>
      </c>
      <c r="H895" s="73">
        <f>IF('Раздел 4'!S38&gt;='Раздел 4'!T38,0,1)</f>
        <v>0</v>
      </c>
    </row>
    <row r="896" spans="1:8" s="73" customFormat="1" x14ac:dyDescent="0.2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747</v>
      </c>
      <c r="H896" s="73">
        <f>IF('Раздел 4'!S39&gt;='Раздел 4'!T39,0,1)</f>
        <v>0</v>
      </c>
    </row>
    <row r="897" spans="1:8" s="73" customFormat="1" x14ac:dyDescent="0.2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748</v>
      </c>
      <c r="H897" s="73">
        <f>IF('Раздел 4'!S40&gt;='Раздел 4'!T40,0,1)</f>
        <v>0</v>
      </c>
    </row>
    <row r="898" spans="1:8" s="73" customFormat="1" x14ac:dyDescent="0.2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797</v>
      </c>
      <c r="H898" s="73">
        <f>IF('Раздел 4'!S41&gt;='Раздел 4'!T41,0,1)</f>
        <v>0</v>
      </c>
    </row>
    <row r="899" spans="1:8" s="73" customFormat="1" x14ac:dyDescent="0.2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749</v>
      </c>
      <c r="H899" s="73">
        <f>IF('Раздел 4'!S42&gt;='Раздел 4'!T42,0,1)</f>
        <v>0</v>
      </c>
    </row>
    <row r="900" spans="1:8" s="73" customFormat="1" x14ac:dyDescent="0.2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798</v>
      </c>
      <c r="H900" s="73">
        <f>IF('Раздел 4'!S43&gt;='Раздел 4'!T43,0,1)</f>
        <v>0</v>
      </c>
    </row>
    <row r="901" spans="1:8" s="73" customFormat="1" x14ac:dyDescent="0.2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799</v>
      </c>
      <c r="H901" s="73">
        <f>IF('Раздел 4'!S44&gt;='Раздел 4'!T44,0,1)</f>
        <v>0</v>
      </c>
    </row>
    <row r="902" spans="1:8" s="73" customFormat="1" x14ac:dyDescent="0.2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800</v>
      </c>
      <c r="H902" s="73">
        <f>IF('Раздел 4'!S45&gt;='Раздел 4'!T45,0,1)</f>
        <v>0</v>
      </c>
    </row>
    <row r="903" spans="1:8" s="73" customFormat="1" x14ac:dyDescent="0.2">
      <c r="A903" s="73">
        <f t="shared" ref="A903:A966" si="17">P_3</f>
        <v>609542</v>
      </c>
      <c r="B903" s="74">
        <v>4</v>
      </c>
      <c r="C903" s="74">
        <v>144</v>
      </c>
      <c r="D903" s="74">
        <v>144</v>
      </c>
      <c r="E903" s="74" t="s">
        <v>801</v>
      </c>
      <c r="H903" s="73">
        <f>IF('Раздел 4'!S46&gt;='Раздел 4'!T46,0,1)</f>
        <v>0</v>
      </c>
    </row>
    <row r="904" spans="1:8" s="73" customFormat="1" x14ac:dyDescent="0.2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802</v>
      </c>
      <c r="H904" s="73">
        <f>IF('Раздел 4'!S47&gt;='Раздел 4'!T47,0,1)</f>
        <v>0</v>
      </c>
    </row>
    <row r="905" spans="1:8" s="73" customFormat="1" x14ac:dyDescent="0.2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803</v>
      </c>
      <c r="H905" s="73">
        <f>IF('Раздел 4'!S48&gt;='Раздел 4'!T48,0,1)</f>
        <v>0</v>
      </c>
    </row>
    <row r="906" spans="1:8" s="73" customFormat="1" x14ac:dyDescent="0.2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804</v>
      </c>
      <c r="H906" s="73">
        <f>IF('Раздел 4'!S49&gt;='Раздел 4'!T49,0,1)</f>
        <v>0</v>
      </c>
    </row>
    <row r="907" spans="1:8" s="73" customFormat="1" x14ac:dyDescent="0.2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805</v>
      </c>
      <c r="H907" s="73">
        <f>IF('Раздел 4'!S50&gt;='Раздел 4'!T50,0,1)</f>
        <v>0</v>
      </c>
    </row>
    <row r="908" spans="1:8" s="73" customFormat="1" x14ac:dyDescent="0.2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806</v>
      </c>
      <c r="H908" s="73">
        <f>IF('Раздел 4'!S51&gt;='Раздел 4'!T51,0,1)</f>
        <v>0</v>
      </c>
    </row>
    <row r="909" spans="1:8" s="73" customFormat="1" x14ac:dyDescent="0.2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807</v>
      </c>
      <c r="H909" s="73">
        <f>IF('Раздел 4'!S52&gt;='Раздел 4'!T52,0,1)</f>
        <v>0</v>
      </c>
    </row>
    <row r="910" spans="1:8" s="73" customFormat="1" x14ac:dyDescent="0.2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808</v>
      </c>
      <c r="H910" s="73">
        <f>IF('Раздел 4'!S53&gt;='Раздел 4'!T53,0,1)</f>
        <v>0</v>
      </c>
    </row>
    <row r="911" spans="1:8" s="73" customFormat="1" x14ac:dyDescent="0.2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5</v>
      </c>
      <c r="H911" s="73">
        <f>IF('Раздел 4'!S54&gt;='Раздел 4'!T54,0,1)</f>
        <v>0</v>
      </c>
    </row>
    <row r="912" spans="1:8" s="73" customFormat="1" x14ac:dyDescent="0.2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6</v>
      </c>
      <c r="H912" s="73">
        <f>IF('Раздел 4'!S55&gt;='Раздел 4'!T55,0,1)</f>
        <v>0</v>
      </c>
    </row>
    <row r="913" spans="1:8" s="73" customFormat="1" x14ac:dyDescent="0.2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7</v>
      </c>
      <c r="H913" s="73">
        <f>IF('Раздел 4'!S56&gt;='Раздел 4'!T56,0,1)</f>
        <v>0</v>
      </c>
    </row>
    <row r="914" spans="1:8" s="73" customFormat="1" x14ac:dyDescent="0.2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8</v>
      </c>
      <c r="H914" s="73">
        <f>IF('Раздел 4'!S57&gt;='Раздел 4'!T57,0,1)</f>
        <v>0</v>
      </c>
    </row>
    <row r="915" spans="1:8" s="73" customFormat="1" x14ac:dyDescent="0.2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9</v>
      </c>
      <c r="H915" s="73">
        <f>IF('Раздел 4'!S58&gt;='Раздел 4'!T58,0,1)</f>
        <v>0</v>
      </c>
    </row>
    <row r="916" spans="1:8" s="73" customFormat="1" x14ac:dyDescent="0.2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10</v>
      </c>
      <c r="H916" s="73">
        <f>IF('Раздел 4'!S59&gt;='Раздел 4'!T59,0,1)</f>
        <v>0</v>
      </c>
    </row>
    <row r="917" spans="1:8" s="73" customFormat="1" x14ac:dyDescent="0.2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643</v>
      </c>
      <c r="H917" s="73">
        <f>IF('Раздел 4'!S60&gt;='Раздел 4'!T60,0,1)</f>
        <v>0</v>
      </c>
    </row>
    <row r="918" spans="1:8" s="73" customFormat="1" x14ac:dyDescent="0.2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644</v>
      </c>
      <c r="H918" s="73">
        <f>IF('Раздел 4'!S61&gt;='Раздел 4'!T61,0,1)</f>
        <v>0</v>
      </c>
    </row>
    <row r="919" spans="1:8" s="73" customFormat="1" x14ac:dyDescent="0.2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645</v>
      </c>
      <c r="H919" s="73">
        <f>IF('Раздел 4'!S62&gt;='Раздел 4'!T62,0,1)</f>
        <v>0</v>
      </c>
    </row>
    <row r="920" spans="1:8" s="73" customFormat="1" x14ac:dyDescent="0.2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646</v>
      </c>
      <c r="H920" s="73">
        <f>IF('Раздел 4'!S63&gt;='Раздел 4'!T63,0,1)</f>
        <v>0</v>
      </c>
    </row>
    <row r="921" spans="1:8" s="73" customFormat="1" x14ac:dyDescent="0.2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642</v>
      </c>
      <c r="H921" s="73">
        <f>IF('Раздел 4'!S64&gt;='Раздел 4'!T64,0,1)</f>
        <v>0</v>
      </c>
    </row>
    <row r="922" spans="1:8" s="73" customFormat="1" x14ac:dyDescent="0.2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750</v>
      </c>
      <c r="H922" s="73">
        <f>IF('Раздел 4'!P21&gt;='Раздел 4'!Q21+'Раздел 4'!R21,0,1)</f>
        <v>0</v>
      </c>
    </row>
    <row r="923" spans="1:8" s="73" customFormat="1" x14ac:dyDescent="0.2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751</v>
      </c>
      <c r="H923" s="73">
        <f>IF('Раздел 4'!P22&gt;='Раздел 4'!Q22+'Раздел 4'!R22,0,1)</f>
        <v>0</v>
      </c>
    </row>
    <row r="924" spans="1:8" s="73" customFormat="1" x14ac:dyDescent="0.2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752</v>
      </c>
      <c r="H924" s="73">
        <f>IF('Раздел 4'!P23&gt;='Раздел 4'!Q23+'Раздел 4'!R23,0,1)</f>
        <v>0</v>
      </c>
    </row>
    <row r="925" spans="1:8" s="73" customFormat="1" x14ac:dyDescent="0.2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753</v>
      </c>
      <c r="H925" s="73">
        <f>IF('Раздел 4'!P24&gt;='Раздел 4'!Q24+'Раздел 4'!R24,0,1)</f>
        <v>0</v>
      </c>
    </row>
    <row r="926" spans="1:8" s="73" customFormat="1" x14ac:dyDescent="0.2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754</v>
      </c>
      <c r="H926" s="73">
        <f>IF('Раздел 4'!P25&gt;='Раздел 4'!Q25+'Раздел 4'!R25,0,1)</f>
        <v>0</v>
      </c>
    </row>
    <row r="927" spans="1:8" s="73" customFormat="1" x14ac:dyDescent="0.2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755</v>
      </c>
      <c r="H927" s="73">
        <f>IF('Раздел 4'!P26&gt;='Раздел 4'!Q26+'Раздел 4'!R26,0,1)</f>
        <v>0</v>
      </c>
    </row>
    <row r="928" spans="1:8" s="73" customFormat="1" x14ac:dyDescent="0.2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756</v>
      </c>
      <c r="H928" s="73">
        <f>IF('Раздел 4'!P27&gt;='Раздел 4'!Q27+'Раздел 4'!R27,0,1)</f>
        <v>0</v>
      </c>
    </row>
    <row r="929" spans="1:8" s="73" customFormat="1" x14ac:dyDescent="0.2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757</v>
      </c>
      <c r="H929" s="73">
        <f>IF('Раздел 4'!P28&gt;='Раздел 4'!Q28+'Раздел 4'!R28,0,1)</f>
        <v>0</v>
      </c>
    </row>
    <row r="930" spans="1:8" s="73" customFormat="1" x14ac:dyDescent="0.2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758</v>
      </c>
      <c r="H930" s="73">
        <f>IF('Раздел 4'!P29&gt;='Раздел 4'!Q29+'Раздел 4'!R29,0,1)</f>
        <v>0</v>
      </c>
    </row>
    <row r="931" spans="1:8" s="73" customFormat="1" x14ac:dyDescent="0.2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759</v>
      </c>
      <c r="H931" s="73">
        <f>IF('Раздел 4'!P30&gt;='Раздел 4'!Q30+'Раздел 4'!R30,0,1)</f>
        <v>0</v>
      </c>
    </row>
    <row r="932" spans="1:8" s="73" customFormat="1" x14ac:dyDescent="0.2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760</v>
      </c>
      <c r="H932" s="73">
        <f>IF('Раздел 4'!P31&gt;='Раздел 4'!Q31+'Раздел 4'!R31,0,1)</f>
        <v>0</v>
      </c>
    </row>
    <row r="933" spans="1:8" s="73" customFormat="1" x14ac:dyDescent="0.2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761</v>
      </c>
      <c r="H933" s="73">
        <f>IF('Раздел 4'!P32&gt;='Раздел 4'!Q32+'Раздел 4'!R32,0,1)</f>
        <v>0</v>
      </c>
    </row>
    <row r="934" spans="1:8" s="73" customFormat="1" x14ac:dyDescent="0.2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772</v>
      </c>
      <c r="H934" s="73">
        <f>IF('Раздел 4'!P33&gt;='Раздел 4'!Q33+'Раздел 4'!R33,0,1)</f>
        <v>0</v>
      </c>
    </row>
    <row r="935" spans="1:8" s="73" customFormat="1" x14ac:dyDescent="0.2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773</v>
      </c>
      <c r="H935" s="73">
        <f>IF('Раздел 4'!P34&gt;='Раздел 4'!Q34+'Раздел 4'!R34,0,1)</f>
        <v>0</v>
      </c>
    </row>
    <row r="936" spans="1:8" s="73" customFormat="1" x14ac:dyDescent="0.2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774</v>
      </c>
      <c r="H936" s="73">
        <f>IF('Раздел 4'!P35&gt;='Раздел 4'!Q35+'Раздел 4'!R35,0,1)</f>
        <v>0</v>
      </c>
    </row>
    <row r="937" spans="1:8" s="73" customFormat="1" x14ac:dyDescent="0.2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775</v>
      </c>
      <c r="H937" s="73">
        <f>IF('Раздел 4'!P36&gt;='Раздел 4'!Q36+'Раздел 4'!R36,0,1)</f>
        <v>0</v>
      </c>
    </row>
    <row r="938" spans="1:8" s="73" customFormat="1" x14ac:dyDescent="0.2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776</v>
      </c>
      <c r="H938" s="73">
        <f>IF('Раздел 4'!P37&gt;='Раздел 4'!Q37+'Раздел 4'!R37,0,1)</f>
        <v>0</v>
      </c>
    </row>
    <row r="939" spans="1:8" s="73" customFormat="1" x14ac:dyDescent="0.2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777</v>
      </c>
      <c r="H939" s="73">
        <f>IF('Раздел 4'!P38&gt;='Раздел 4'!Q38+'Раздел 4'!R38,0,1)</f>
        <v>0</v>
      </c>
    </row>
    <row r="940" spans="1:8" s="73" customFormat="1" x14ac:dyDescent="0.2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778</v>
      </c>
      <c r="H940" s="73">
        <f>IF('Раздел 4'!P39&gt;='Раздел 4'!Q39+'Раздел 4'!R39,0,1)</f>
        <v>0</v>
      </c>
    </row>
    <row r="941" spans="1:8" s="73" customFormat="1" x14ac:dyDescent="0.2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779</v>
      </c>
      <c r="H941" s="73">
        <f>IF('Раздел 4'!P40&gt;='Раздел 4'!Q40+'Раздел 4'!R40,0,1)</f>
        <v>0</v>
      </c>
    </row>
    <row r="942" spans="1:8" s="73" customFormat="1" x14ac:dyDescent="0.2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780</v>
      </c>
      <c r="H942" s="73">
        <f>IF('Раздел 4'!P41&gt;='Раздел 4'!Q41+'Раздел 4'!R41,0,1)</f>
        <v>0</v>
      </c>
    </row>
    <row r="943" spans="1:8" s="73" customFormat="1" x14ac:dyDescent="0.2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781</v>
      </c>
      <c r="H943" s="73">
        <f>IF('Раздел 4'!P42&gt;='Раздел 4'!Q42+'Раздел 4'!R42,0,1)</f>
        <v>0</v>
      </c>
    </row>
    <row r="944" spans="1:8" s="73" customFormat="1" x14ac:dyDescent="0.2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830</v>
      </c>
      <c r="H944" s="73">
        <f>IF('Раздел 4'!P43&gt;='Раздел 4'!Q43+'Раздел 4'!R43,0,1)</f>
        <v>0</v>
      </c>
    </row>
    <row r="945" spans="1:8" s="73" customFormat="1" x14ac:dyDescent="0.2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831</v>
      </c>
      <c r="H945" s="73">
        <f>IF('Раздел 4'!P44&gt;='Раздел 4'!Q44+'Раздел 4'!R44,0,1)</f>
        <v>0</v>
      </c>
    </row>
    <row r="946" spans="1:8" s="73" customFormat="1" x14ac:dyDescent="0.2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832</v>
      </c>
      <c r="H946" s="73">
        <f>IF('Раздел 4'!P45&gt;='Раздел 4'!Q45+'Раздел 4'!R45,0,1)</f>
        <v>0</v>
      </c>
    </row>
    <row r="947" spans="1:8" s="73" customFormat="1" x14ac:dyDescent="0.2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833</v>
      </c>
      <c r="H947" s="73">
        <f>IF('Раздел 4'!P46&gt;='Раздел 4'!Q46+'Раздел 4'!R46,0,1)</f>
        <v>0</v>
      </c>
    </row>
    <row r="948" spans="1:8" s="73" customFormat="1" x14ac:dyDescent="0.2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834</v>
      </c>
      <c r="H948" s="73">
        <f>IF('Раздел 4'!P47&gt;='Раздел 4'!Q47+'Раздел 4'!R47,0,1)</f>
        <v>0</v>
      </c>
    </row>
    <row r="949" spans="1:8" s="73" customFormat="1" x14ac:dyDescent="0.2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835</v>
      </c>
      <c r="H949" s="73">
        <f>IF('Раздел 4'!P48&gt;='Раздел 4'!Q48+'Раздел 4'!R48,0,1)</f>
        <v>0</v>
      </c>
    </row>
    <row r="950" spans="1:8" s="73" customFormat="1" x14ac:dyDescent="0.2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836</v>
      </c>
      <c r="H950" s="73">
        <f>IF('Раздел 4'!P49&gt;='Раздел 4'!Q49+'Раздел 4'!R49,0,1)</f>
        <v>0</v>
      </c>
    </row>
    <row r="951" spans="1:8" s="73" customFormat="1" x14ac:dyDescent="0.2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837</v>
      </c>
      <c r="H951" s="73">
        <f>IF('Раздел 4'!P50&gt;='Раздел 4'!Q50+'Раздел 4'!R50,0,1)</f>
        <v>0</v>
      </c>
    </row>
    <row r="952" spans="1:8" s="73" customFormat="1" x14ac:dyDescent="0.2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838</v>
      </c>
      <c r="H952" s="73">
        <f>IF('Раздел 4'!P51&gt;='Раздел 4'!Q51+'Раздел 4'!R51,0,1)</f>
        <v>0</v>
      </c>
    </row>
    <row r="953" spans="1:8" s="73" customFormat="1" x14ac:dyDescent="0.2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839</v>
      </c>
      <c r="H953" s="73">
        <f>IF('Раздел 4'!P52&gt;='Раздел 4'!Q52+'Раздел 4'!R52,0,1)</f>
        <v>0</v>
      </c>
    </row>
    <row r="954" spans="1:8" s="73" customFormat="1" x14ac:dyDescent="0.2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840</v>
      </c>
      <c r="H954" s="73">
        <f>IF('Раздел 4'!P53&gt;='Раздел 4'!Q53+'Раздел 4'!R53,0,1)</f>
        <v>0</v>
      </c>
    </row>
    <row r="955" spans="1:8" s="73" customFormat="1" x14ac:dyDescent="0.2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11</v>
      </c>
      <c r="H955" s="73">
        <f>IF('Раздел 4'!P54&gt;='Раздел 4'!Q54+'Раздел 4'!R54,0,1)</f>
        <v>0</v>
      </c>
    </row>
    <row r="956" spans="1:8" s="73" customFormat="1" x14ac:dyDescent="0.2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12</v>
      </c>
      <c r="H956" s="73">
        <f>IF('Раздел 4'!P55&gt;='Раздел 4'!Q55+'Раздел 4'!R55,0,1)</f>
        <v>0</v>
      </c>
    </row>
    <row r="957" spans="1:8" s="73" customFormat="1" x14ac:dyDescent="0.2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13</v>
      </c>
      <c r="H957" s="73">
        <f>IF('Раздел 4'!P56&gt;='Раздел 4'!Q56+'Раздел 4'!R56,0,1)</f>
        <v>0</v>
      </c>
    </row>
    <row r="958" spans="1:8" s="73" customFormat="1" x14ac:dyDescent="0.2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14</v>
      </c>
      <c r="H958" s="73">
        <f>IF('Раздел 4'!P57&gt;='Раздел 4'!Q57+'Раздел 4'!R57,0,1)</f>
        <v>0</v>
      </c>
    </row>
    <row r="959" spans="1:8" s="73" customFormat="1" x14ac:dyDescent="0.2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15</v>
      </c>
      <c r="H959" s="73">
        <f>IF('Раздел 4'!P58&gt;='Раздел 4'!Q58+'Раздел 4'!R58,0,1)</f>
        <v>0</v>
      </c>
    </row>
    <row r="960" spans="1:8" s="73" customFormat="1" x14ac:dyDescent="0.2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16</v>
      </c>
      <c r="H960" s="73">
        <f>IF('Раздел 4'!P59&gt;='Раздел 4'!Q59+'Раздел 4'!R59,0,1)</f>
        <v>0</v>
      </c>
    </row>
    <row r="961" spans="1:8" s="73" customFormat="1" x14ac:dyDescent="0.2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647</v>
      </c>
      <c r="H961" s="73">
        <f>IF('Раздел 4'!P60&gt;='Раздел 4'!Q60+'Раздел 4'!R60,0,1)</f>
        <v>0</v>
      </c>
    </row>
    <row r="962" spans="1:8" s="73" customFormat="1" x14ac:dyDescent="0.2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648</v>
      </c>
      <c r="H962" s="73">
        <f>IF('Раздел 4'!P61&gt;='Раздел 4'!Q61+'Раздел 4'!R61,0,1)</f>
        <v>0</v>
      </c>
    </row>
    <row r="963" spans="1:8" s="73" customFormat="1" x14ac:dyDescent="0.2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649</v>
      </c>
      <c r="H963" s="73">
        <f>IF('Раздел 4'!P62&gt;='Раздел 4'!Q62+'Раздел 4'!R62,0,1)</f>
        <v>0</v>
      </c>
    </row>
    <row r="964" spans="1:8" s="73" customFormat="1" x14ac:dyDescent="0.2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650</v>
      </c>
      <c r="H964" s="73">
        <f>IF('Раздел 4'!P63&gt;='Раздел 4'!Q63+'Раздел 4'!R63,0,1)</f>
        <v>0</v>
      </c>
    </row>
    <row r="965" spans="1:8" s="73" customFormat="1" x14ac:dyDescent="0.2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651</v>
      </c>
      <c r="H965" s="73">
        <f>IF('Раздел 4'!P64&gt;='Раздел 4'!Q64+'Раздел 4'!R64,0,1)</f>
        <v>0</v>
      </c>
    </row>
    <row r="966" spans="1:8" s="73" customFormat="1" x14ac:dyDescent="0.2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652</v>
      </c>
      <c r="H966" s="73">
        <f>IF('Раздел 4'!P21=SUM('Раздел 4'!P22:P24),0,1)</f>
        <v>0</v>
      </c>
    </row>
    <row r="967" spans="1:8" s="73" customFormat="1" x14ac:dyDescent="0.2">
      <c r="A967" s="73">
        <f t="shared" ref="A967:A1030" si="18">P_3</f>
        <v>609542</v>
      </c>
      <c r="B967" s="74">
        <v>4</v>
      </c>
      <c r="C967" s="74">
        <v>208</v>
      </c>
      <c r="D967" s="74">
        <v>208</v>
      </c>
      <c r="E967" s="74" t="s">
        <v>737</v>
      </c>
      <c r="H967" s="73">
        <f>IF('Раздел 4'!Q21=SUM('Раздел 4'!Q22:Q24),0,1)</f>
        <v>0</v>
      </c>
    </row>
    <row r="968" spans="1:8" s="73" customFormat="1" x14ac:dyDescent="0.2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653</v>
      </c>
      <c r="H968" s="73">
        <f>IF('Раздел 4'!R21=SUM('Раздел 4'!R22:R24),0,1)</f>
        <v>0</v>
      </c>
    </row>
    <row r="969" spans="1:8" s="73" customFormat="1" x14ac:dyDescent="0.2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654</v>
      </c>
      <c r="H969" s="73">
        <f>IF('Раздел 4'!S21=SUM('Раздел 4'!S22:S24),0,1)</f>
        <v>0</v>
      </c>
    </row>
    <row r="970" spans="1:8" s="73" customFormat="1" x14ac:dyDescent="0.2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655</v>
      </c>
      <c r="H970" s="73">
        <f>IF('Раздел 4'!T21=SUM('Раздел 4'!T22:T24),0,1)</f>
        <v>0</v>
      </c>
    </row>
    <row r="971" spans="1:8" s="73" customFormat="1" x14ac:dyDescent="0.2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656</v>
      </c>
      <c r="H971" s="73">
        <f>IF('Раздел 4'!P25=SUM('Раздел 4'!P26:P28),0,1)</f>
        <v>0</v>
      </c>
    </row>
    <row r="972" spans="1:8" s="73" customFormat="1" x14ac:dyDescent="0.2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657</v>
      </c>
      <c r="H972" s="73">
        <f>IF('Раздел 4'!Q25=SUM('Раздел 4'!Q26:Q28),0,1)</f>
        <v>0</v>
      </c>
    </row>
    <row r="973" spans="1:8" s="73" customFormat="1" x14ac:dyDescent="0.2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658</v>
      </c>
      <c r="H973" s="73">
        <f>IF('Раздел 4'!R25=SUM('Раздел 4'!R26:R28),0,1)</f>
        <v>0</v>
      </c>
    </row>
    <row r="974" spans="1:8" s="73" customFormat="1" x14ac:dyDescent="0.2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659</v>
      </c>
      <c r="H974" s="73">
        <f>IF('Раздел 4'!S25=SUM('Раздел 4'!S26:S28),0,1)</f>
        <v>0</v>
      </c>
    </row>
    <row r="975" spans="1:8" s="73" customFormat="1" x14ac:dyDescent="0.2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660</v>
      </c>
      <c r="H975" s="73">
        <f>IF('Раздел 4'!T25=SUM('Раздел 4'!T26:T28),0,1)</f>
        <v>0</v>
      </c>
    </row>
    <row r="976" spans="1:8" s="73" customFormat="1" x14ac:dyDescent="0.2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661</v>
      </c>
      <c r="H976" s="73">
        <f>IF('Раздел 4'!P29=SUM('Раздел 4'!P30:P32),0,1)</f>
        <v>0</v>
      </c>
    </row>
    <row r="977" spans="1:8" s="73" customFormat="1" x14ac:dyDescent="0.2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662</v>
      </c>
      <c r="H977" s="73">
        <f>IF('Раздел 4'!Q29=SUM('Раздел 4'!Q30:Q32),0,1)</f>
        <v>0</v>
      </c>
    </row>
    <row r="978" spans="1:8" s="73" customFormat="1" x14ac:dyDescent="0.2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663</v>
      </c>
      <c r="H978" s="73">
        <f>IF('Раздел 4'!R29=SUM('Раздел 4'!R30:R32),0,1)</f>
        <v>0</v>
      </c>
    </row>
    <row r="979" spans="1:8" s="73" customFormat="1" x14ac:dyDescent="0.2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664</v>
      </c>
      <c r="H979" s="73">
        <f>IF('Раздел 4'!S29=SUM('Раздел 4'!S30:S32),0,1)</f>
        <v>0</v>
      </c>
    </row>
    <row r="980" spans="1:8" s="73" customFormat="1" x14ac:dyDescent="0.2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665</v>
      </c>
      <c r="H980" s="73">
        <f>IF('Раздел 4'!T29=SUM('Раздел 4'!T30:T32),0,1)</f>
        <v>0</v>
      </c>
    </row>
    <row r="981" spans="1:8" s="73" customFormat="1" x14ac:dyDescent="0.2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666</v>
      </c>
      <c r="H981" s="73">
        <f>IF('Раздел 4'!P33=SUM('Раздел 4'!P34:P36),0,1)</f>
        <v>0</v>
      </c>
    </row>
    <row r="982" spans="1:8" s="73" customFormat="1" x14ac:dyDescent="0.2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667</v>
      </c>
      <c r="H982" s="73">
        <f>IF('Раздел 4'!Q33=SUM('Раздел 4'!Q34:Q36),0,1)</f>
        <v>0</v>
      </c>
    </row>
    <row r="983" spans="1:8" s="73" customFormat="1" x14ac:dyDescent="0.2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668</v>
      </c>
      <c r="H983" s="73">
        <f>IF('Раздел 4'!R33=SUM('Раздел 4'!R34:R36),0,1)</f>
        <v>0</v>
      </c>
    </row>
    <row r="984" spans="1:8" s="73" customFormat="1" x14ac:dyDescent="0.2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669</v>
      </c>
      <c r="H984" s="73">
        <f>IF('Раздел 4'!S33=SUM('Раздел 4'!S34:S36),0,1)</f>
        <v>0</v>
      </c>
    </row>
    <row r="985" spans="1:8" s="73" customFormat="1" x14ac:dyDescent="0.2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670</v>
      </c>
      <c r="H985" s="73">
        <f>IF('Раздел 4'!T33=SUM('Раздел 4'!T34:T36),0,1)</f>
        <v>0</v>
      </c>
    </row>
    <row r="986" spans="1:8" s="73" customFormat="1" x14ac:dyDescent="0.2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672</v>
      </c>
      <c r="H986" s="73">
        <f>IF('Раздел 4'!P38=SUM('Раздел 4'!P39:P41),0,1)</f>
        <v>0</v>
      </c>
    </row>
    <row r="987" spans="1:8" s="73" customFormat="1" x14ac:dyDescent="0.2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673</v>
      </c>
      <c r="H987" s="73">
        <f>IF('Раздел 4'!Q38=SUM('Раздел 4'!Q39:Q41),0,1)</f>
        <v>0</v>
      </c>
    </row>
    <row r="988" spans="1:8" s="73" customFormat="1" x14ac:dyDescent="0.2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674</v>
      </c>
      <c r="H988" s="73">
        <f>IF('Раздел 4'!R38=SUM('Раздел 4'!R39:R41),0,1)</f>
        <v>0</v>
      </c>
    </row>
    <row r="989" spans="1:8" s="73" customFormat="1" x14ac:dyDescent="0.2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675</v>
      </c>
      <c r="H989" s="73">
        <f>IF('Раздел 4'!S38=SUM('Раздел 4'!S39:S41),0,1)</f>
        <v>0</v>
      </c>
    </row>
    <row r="990" spans="1:8" s="73" customFormat="1" x14ac:dyDescent="0.2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671</v>
      </c>
      <c r="H990" s="73">
        <f>IF('Раздел 4'!T38=SUM('Раздел 4'!T39:T41),0,1)</f>
        <v>0</v>
      </c>
    </row>
    <row r="991" spans="1:8" s="73" customFormat="1" x14ac:dyDescent="0.2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677</v>
      </c>
      <c r="H991" s="73">
        <f>IF('Раздел 4'!P43=SUM('Раздел 4'!P44:P46),0,1)</f>
        <v>0</v>
      </c>
    </row>
    <row r="992" spans="1:8" s="73" customFormat="1" x14ac:dyDescent="0.2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678</v>
      </c>
      <c r="H992" s="73">
        <f>IF('Раздел 4'!Q43=SUM('Раздел 4'!Q44:Q46),0,1)</f>
        <v>0</v>
      </c>
    </row>
    <row r="993" spans="1:8" s="73" customFormat="1" x14ac:dyDescent="0.2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679</v>
      </c>
      <c r="H993" s="73">
        <f>IF('Раздел 4'!R43=SUM('Раздел 4'!R44:R46),0,1)</f>
        <v>0</v>
      </c>
    </row>
    <row r="994" spans="1:8" s="73" customFormat="1" x14ac:dyDescent="0.2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680</v>
      </c>
      <c r="H994" s="73">
        <f>IF('Раздел 4'!S43=SUM('Раздел 4'!S44:S46),0,1)</f>
        <v>0</v>
      </c>
    </row>
    <row r="995" spans="1:8" s="73" customFormat="1" x14ac:dyDescent="0.2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676</v>
      </c>
      <c r="H995" s="73">
        <f>IF('Раздел 4'!T43=SUM('Раздел 4'!T44:T46),0,1)</f>
        <v>0</v>
      </c>
    </row>
    <row r="996" spans="1:8" s="73" customFormat="1" x14ac:dyDescent="0.2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682</v>
      </c>
      <c r="H996" s="73">
        <f>IF('Раздел 4'!P47=SUM('Раздел 4'!P49:P51),0,1)</f>
        <v>0</v>
      </c>
    </row>
    <row r="997" spans="1:8" s="73" customFormat="1" x14ac:dyDescent="0.2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683</v>
      </c>
      <c r="H997" s="73">
        <f>IF('Раздел 4'!Q47=SUM('Раздел 4'!Q49:Q51),0,1)</f>
        <v>0</v>
      </c>
    </row>
    <row r="998" spans="1:8" s="73" customFormat="1" x14ac:dyDescent="0.2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684</v>
      </c>
      <c r="H998" s="73">
        <f>IF('Раздел 4'!R47=SUM('Раздел 4'!R49:R51),0,1)</f>
        <v>0</v>
      </c>
    </row>
    <row r="999" spans="1:8" s="73" customFormat="1" x14ac:dyDescent="0.2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685</v>
      </c>
      <c r="H999" s="73">
        <f>IF('Раздел 4'!S47=SUM('Раздел 4'!S49:S51),0,1)</f>
        <v>0</v>
      </c>
    </row>
    <row r="1000" spans="1:8" s="73" customFormat="1" x14ac:dyDescent="0.2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681</v>
      </c>
      <c r="H1000" s="73">
        <f>IF('Раздел 4'!T47=SUM('Раздел 4'!T49:T51),0,1)</f>
        <v>0</v>
      </c>
    </row>
    <row r="1001" spans="1:8" s="73" customFormat="1" x14ac:dyDescent="0.2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687</v>
      </c>
      <c r="H1001" s="73">
        <f>IF('Раздел 4'!P52=SUM('Раздел 4'!P54:P56),0,1)</f>
        <v>0</v>
      </c>
    </row>
    <row r="1002" spans="1:8" s="73" customFormat="1" x14ac:dyDescent="0.2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688</v>
      </c>
      <c r="H1002" s="73">
        <f>IF('Раздел 4'!Q52=SUM('Раздел 4'!Q54:Q56),0,1)</f>
        <v>0</v>
      </c>
    </row>
    <row r="1003" spans="1:8" s="73" customFormat="1" x14ac:dyDescent="0.2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689</v>
      </c>
      <c r="H1003" s="73">
        <f>IF('Раздел 4'!R52=SUM('Раздел 4'!R54:R56),0,1)</f>
        <v>0</v>
      </c>
    </row>
    <row r="1004" spans="1:8" s="73" customFormat="1" x14ac:dyDescent="0.2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690</v>
      </c>
      <c r="H1004" s="73">
        <f>IF('Раздел 4'!S52=SUM('Раздел 4'!S54:S56),0,1)</f>
        <v>0</v>
      </c>
    </row>
    <row r="1005" spans="1:8" s="73" customFormat="1" x14ac:dyDescent="0.2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686</v>
      </c>
      <c r="H1005" s="73">
        <f>IF('Раздел 4'!T52=SUM('Раздел 4'!T54:T56),0,1)</f>
        <v>0</v>
      </c>
    </row>
    <row r="1006" spans="1:8" s="73" customFormat="1" x14ac:dyDescent="0.2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692</v>
      </c>
      <c r="H1006" s="73">
        <f>IF('Раздел 4'!P59&gt;='Раздел 4'!P60,0,1)</f>
        <v>0</v>
      </c>
    </row>
    <row r="1007" spans="1:8" s="73" customFormat="1" x14ac:dyDescent="0.2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693</v>
      </c>
      <c r="H1007" s="73">
        <f>IF('Раздел 4'!Q59&gt;='Раздел 4'!Q60,0,1)</f>
        <v>0</v>
      </c>
    </row>
    <row r="1008" spans="1:8" s="73" customFormat="1" x14ac:dyDescent="0.2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694</v>
      </c>
      <c r="H1008" s="73">
        <f>IF('Раздел 4'!R59&gt;='Раздел 4'!R60,0,1)</f>
        <v>0</v>
      </c>
    </row>
    <row r="1009" spans="1:8" s="73" customFormat="1" x14ac:dyDescent="0.2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695</v>
      </c>
      <c r="H1009" s="73">
        <f>IF('Раздел 4'!S59&gt;='Раздел 4'!S60,0,1)</f>
        <v>0</v>
      </c>
    </row>
    <row r="1010" spans="1:8" s="73" customFormat="1" x14ac:dyDescent="0.2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691</v>
      </c>
      <c r="H1010" s="73">
        <f>IF('Раздел 4'!T59&gt;='Раздел 4'!T60,0,1)</f>
        <v>0</v>
      </c>
    </row>
    <row r="1011" spans="1:8" s="73" customFormat="1" x14ac:dyDescent="0.2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697</v>
      </c>
      <c r="H1011" s="73">
        <f>IF('Раздел 4'!P59&gt;='Раздел 4'!P62,0,1)</f>
        <v>0</v>
      </c>
    </row>
    <row r="1012" spans="1:8" s="73" customFormat="1" x14ac:dyDescent="0.2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698</v>
      </c>
      <c r="H1012" s="73">
        <f>IF('Раздел 4'!Q59&gt;='Раздел 4'!Q62,0,1)</f>
        <v>0</v>
      </c>
    </row>
    <row r="1013" spans="1:8" s="73" customFormat="1" x14ac:dyDescent="0.2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699</v>
      </c>
      <c r="H1013" s="73">
        <f>IF('Раздел 4'!R59&gt;='Раздел 4'!R62,0,1)</f>
        <v>0</v>
      </c>
    </row>
    <row r="1014" spans="1:8" s="73" customFormat="1" x14ac:dyDescent="0.2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700</v>
      </c>
      <c r="H1014" s="73">
        <f>IF('Раздел 4'!S59&gt;='Раздел 4'!S62,0,1)</f>
        <v>0</v>
      </c>
    </row>
    <row r="1015" spans="1:8" s="73" customFormat="1" x14ac:dyDescent="0.2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696</v>
      </c>
      <c r="H1015" s="73">
        <f>IF('Раздел 4'!T59&gt;='Раздел 4'!T62,0,1)</f>
        <v>0</v>
      </c>
    </row>
    <row r="1016" spans="1:8" s="73" customFormat="1" x14ac:dyDescent="0.2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702</v>
      </c>
      <c r="H1016" s="73">
        <f>IF('Раздел 4'!P59&gt;='Раздел 4'!P63,0,1)</f>
        <v>0</v>
      </c>
    </row>
    <row r="1017" spans="1:8" s="73" customFormat="1" x14ac:dyDescent="0.2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703</v>
      </c>
      <c r="H1017" s="73">
        <f>IF('Раздел 4'!Q59&gt;='Раздел 4'!Q63,0,1)</f>
        <v>0</v>
      </c>
    </row>
    <row r="1018" spans="1:8" s="73" customFormat="1" x14ac:dyDescent="0.2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704</v>
      </c>
      <c r="H1018" s="73">
        <f>IF('Раздел 4'!R59&gt;='Раздел 4'!R63,0,1)</f>
        <v>0</v>
      </c>
    </row>
    <row r="1019" spans="1:8" s="73" customFormat="1" x14ac:dyDescent="0.2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705</v>
      </c>
      <c r="H1019" s="73">
        <f>IF('Раздел 4'!S59&gt;='Раздел 4'!S63,0,1)</f>
        <v>0</v>
      </c>
    </row>
    <row r="1020" spans="1:8" s="73" customFormat="1" x14ac:dyDescent="0.2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701</v>
      </c>
      <c r="H1020" s="73">
        <f>IF('Раздел 4'!T59&gt;='Раздел 4'!T63,0,1)</f>
        <v>0</v>
      </c>
    </row>
    <row r="1021" spans="1:8" s="73" customFormat="1" x14ac:dyDescent="0.2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707</v>
      </c>
      <c r="H1021" s="73">
        <f>IF('Раздел 4'!P59&gt;='Раздел 4'!P64,0,1)</f>
        <v>0</v>
      </c>
    </row>
    <row r="1022" spans="1:8" s="73" customFormat="1" x14ac:dyDescent="0.2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708</v>
      </c>
      <c r="H1022" s="73">
        <f>IF('Раздел 4'!Q59&gt;='Раздел 4'!Q64,0,1)</f>
        <v>0</v>
      </c>
    </row>
    <row r="1023" spans="1:8" s="73" customFormat="1" x14ac:dyDescent="0.2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709</v>
      </c>
      <c r="H1023" s="73">
        <f>IF('Раздел 4'!R59&gt;='Раздел 4'!R64,0,1)</f>
        <v>0</v>
      </c>
    </row>
    <row r="1024" spans="1:8" s="73" customFormat="1" x14ac:dyDescent="0.2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710</v>
      </c>
      <c r="H1024" s="73">
        <f>IF('Раздел 4'!S59&gt;='Раздел 4'!S64,0,1)</f>
        <v>0</v>
      </c>
    </row>
    <row r="1025" spans="1:8" s="73" customFormat="1" x14ac:dyDescent="0.2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706</v>
      </c>
      <c r="H1025" s="73">
        <f>IF('Раздел 4'!T59&gt;='Раздел 4'!T64,0,1)</f>
        <v>0</v>
      </c>
    </row>
    <row r="1026" spans="1:8" s="73" customFormat="1" x14ac:dyDescent="0.2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712</v>
      </c>
      <c r="H1026" s="73">
        <f>IF('Раздел 4'!P60&gt;='Раздел 4'!P61,0,1)</f>
        <v>0</v>
      </c>
    </row>
    <row r="1027" spans="1:8" s="73" customFormat="1" x14ac:dyDescent="0.2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713</v>
      </c>
      <c r="H1027" s="73">
        <f>IF('Раздел 4'!Q60&gt;='Раздел 4'!Q61,0,1)</f>
        <v>0</v>
      </c>
    </row>
    <row r="1028" spans="1:8" s="73" customFormat="1" x14ac:dyDescent="0.2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714</v>
      </c>
      <c r="H1028" s="73">
        <f>IF('Раздел 4'!R60&gt;='Раздел 4'!R61,0,1)</f>
        <v>0</v>
      </c>
    </row>
    <row r="1029" spans="1:8" s="73" customFormat="1" x14ac:dyDescent="0.2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715</v>
      </c>
      <c r="H1029" s="73">
        <f>IF('Раздел 4'!S60&gt;='Раздел 4'!S61,0,1)</f>
        <v>0</v>
      </c>
    </row>
    <row r="1030" spans="1:8" s="73" customFormat="1" x14ac:dyDescent="0.2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711</v>
      </c>
      <c r="H1030" s="73">
        <f>IF('Раздел 4'!T60&gt;='Раздел 4'!T61,0,1)</f>
        <v>0</v>
      </c>
    </row>
    <row r="1031" spans="1:8" x14ac:dyDescent="0.2">
      <c r="A1031" s="50">
        <f t="shared" ref="A1031:A1062" si="19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 x14ac:dyDescent="0.2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1045</v>
      </c>
      <c r="H1032" s="73">
        <f>IF('Раздел 5'!P21&gt;='Раздел 5'!P22,0,1)</f>
        <v>0</v>
      </c>
    </row>
    <row r="1033" spans="1:8" s="73" customFormat="1" x14ac:dyDescent="0.2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246</v>
      </c>
      <c r="H1033" s="73">
        <f>IF('Раздел 5'!P23&gt;='Раздел 5'!P24,0,1)</f>
        <v>0</v>
      </c>
    </row>
    <row r="1034" spans="1:8" s="73" customFormat="1" x14ac:dyDescent="0.2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17</v>
      </c>
      <c r="H1034" s="73">
        <f>IF('Раздел 5'!P27&gt;='Раздел 5'!P28,0,1)</f>
        <v>0</v>
      </c>
    </row>
    <row r="1035" spans="1:8" s="73" customFormat="1" x14ac:dyDescent="0.2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18</v>
      </c>
      <c r="H1035" s="73">
        <f>IF('Раздел 5'!P34&gt;='Раздел 5'!P35,0,1)</f>
        <v>0</v>
      </c>
    </row>
    <row r="1036" spans="1:8" s="73" customFormat="1" x14ac:dyDescent="0.2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19</v>
      </c>
      <c r="H1036" s="73">
        <f>IF('Раздел 5'!P41&gt;=SUM('Раздел 5'!P42:P47),0,1)</f>
        <v>0</v>
      </c>
    </row>
    <row r="1037" spans="1:8" s="73" customFormat="1" x14ac:dyDescent="0.2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247</v>
      </c>
      <c r="H1037" s="73">
        <f>IF('Раздел 5'!P41&gt;='Раздел 5'!P48,0,1)</f>
        <v>0</v>
      </c>
    </row>
    <row r="1038" spans="1:8" s="73" customFormat="1" x14ac:dyDescent="0.2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20</v>
      </c>
      <c r="H1038" s="73">
        <f>IF('Раздел 5'!P56&gt;='Раздел 5'!P57,0,1)</f>
        <v>0</v>
      </c>
    </row>
    <row r="1039" spans="1:8" s="73" customFormat="1" x14ac:dyDescent="0.2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716</v>
      </c>
      <c r="H1039" s="73">
        <f>IF('Раздел 5'!P60&gt;='Раздел 5'!P61,0,1)</f>
        <v>0</v>
      </c>
    </row>
    <row r="1040" spans="1:8" s="73" customFormat="1" x14ac:dyDescent="0.2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21</v>
      </c>
      <c r="H1040" s="73">
        <f>IF('Раздел 5'!P49&gt;='Раздел 5'!P50,0,1)</f>
        <v>0</v>
      </c>
    </row>
    <row r="1041" spans="1:8" s="73" customFormat="1" x14ac:dyDescent="0.2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22</v>
      </c>
      <c r="H1041" s="73">
        <f>IF('Раздел 5'!P49&gt;='Раздел 5'!P51,0,1)</f>
        <v>0</v>
      </c>
    </row>
    <row r="1042" spans="1:8" s="73" customFormat="1" x14ac:dyDescent="0.2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23</v>
      </c>
      <c r="H1042" s="73">
        <f>IF('Раздел 5'!P49&gt;='Раздел 5'!P52,0,1)</f>
        <v>0</v>
      </c>
    </row>
    <row r="1043" spans="1:8" s="73" customFormat="1" x14ac:dyDescent="0.2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24</v>
      </c>
      <c r="H1043" s="73">
        <f>IF('Раздел 5'!P49&gt;='Раздел 5'!P53,0,1)</f>
        <v>0</v>
      </c>
    </row>
    <row r="1044" spans="1:8" s="73" customFormat="1" x14ac:dyDescent="0.2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25</v>
      </c>
      <c r="H1044" s="73">
        <f>IF('Раздел 5'!P49&gt;='Раздел 5'!P54,0,1)</f>
        <v>0</v>
      </c>
    </row>
    <row r="1045" spans="1:8" s="73" customFormat="1" x14ac:dyDescent="0.2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26</v>
      </c>
      <c r="H1045" s="73">
        <f>IF('Раздел 5'!P49&gt;='Раздел 5'!P55,0,1)</f>
        <v>0</v>
      </c>
    </row>
    <row r="1046" spans="1:8" s="73" customFormat="1" x14ac:dyDescent="0.2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27</v>
      </c>
      <c r="H1046" s="73">
        <f>IF('Раздел 5'!P49&gt;='Раздел 5'!P56,0,1)</f>
        <v>0</v>
      </c>
    </row>
    <row r="1047" spans="1:8" s="73" customFormat="1" ht="13.5" customHeight="1" x14ac:dyDescent="0.2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717</v>
      </c>
      <c r="H1047" s="73">
        <f>IF('Раздел 5'!P64=SUM('Раздел 5'!P65,'Раздел 5'!P66,'Раздел 5'!P67),0,1)</f>
        <v>0</v>
      </c>
    </row>
    <row r="1048" spans="1:8" s="73" customFormat="1" ht="13.5" customHeight="1" x14ac:dyDescent="0.2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718</v>
      </c>
      <c r="H1048" s="73">
        <f>IF('Раздел 5'!P68=SUM('Раздел 5'!P69,'Раздел 5'!P70,'Раздел 5'!P71),0,1)</f>
        <v>0</v>
      </c>
    </row>
    <row r="1049" spans="1:8" s="73" customFormat="1" ht="13.5" customHeight="1" x14ac:dyDescent="0.2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719</v>
      </c>
      <c r="H1049" s="73">
        <f>IF('Раздел 5'!P72=SUM('Раздел 5'!P73:P75),0,1)</f>
        <v>0</v>
      </c>
    </row>
    <row r="1050" spans="1:8" s="73" customFormat="1" ht="13.5" customHeight="1" x14ac:dyDescent="0.2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28</v>
      </c>
      <c r="H1050" s="73">
        <f>IF('Раздел 5'!P25&gt;='Раздел 5'!P26,0,1)</f>
        <v>0</v>
      </c>
    </row>
    <row r="1051" spans="1:8" s="73" customFormat="1" ht="13.5" customHeight="1" x14ac:dyDescent="0.2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29</v>
      </c>
      <c r="H1051" s="73">
        <f>IF('Раздел 5'!P27&gt;='Раздел 5'!P29,0,1)</f>
        <v>0</v>
      </c>
    </row>
    <row r="1052" spans="1:8" s="73" customFormat="1" ht="13.5" customHeight="1" x14ac:dyDescent="0.2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30</v>
      </c>
      <c r="H1052" s="73">
        <f>IF('Раздел 5'!P27&gt;='Раздел 5'!P30,0,1)</f>
        <v>0</v>
      </c>
    </row>
    <row r="1053" spans="1:8" s="73" customFormat="1" ht="13.5" customHeight="1" x14ac:dyDescent="0.2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31</v>
      </c>
      <c r="H1053" s="73">
        <f>IF('Раздел 5'!P27&gt;='Раздел 5'!P31,0,1)</f>
        <v>0</v>
      </c>
    </row>
    <row r="1054" spans="1:8" s="73" customFormat="1" ht="13.5" customHeight="1" x14ac:dyDescent="0.2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32</v>
      </c>
      <c r="H1054" s="73">
        <f>IF('Раздел 5'!P27&gt;='Раздел 5'!P32,0,1)</f>
        <v>0</v>
      </c>
    </row>
    <row r="1055" spans="1:8" s="73" customFormat="1" ht="13.5" customHeight="1" x14ac:dyDescent="0.2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33</v>
      </c>
      <c r="H1055" s="73">
        <f>IF('Раздел 5'!P27&gt;='Раздел 5'!P33,0,1)</f>
        <v>0</v>
      </c>
    </row>
    <row r="1056" spans="1:8" s="73" customFormat="1" ht="13.5" customHeight="1" x14ac:dyDescent="0.2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34</v>
      </c>
      <c r="H1056" s="73">
        <f>IF('Раздел 5'!P34&gt;='Раздел 5'!P36,0,1)</f>
        <v>0</v>
      </c>
    </row>
    <row r="1057" spans="1:8" s="73" customFormat="1" ht="13.5" customHeight="1" x14ac:dyDescent="0.2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35</v>
      </c>
      <c r="H1057" s="73">
        <f>IF('Раздел 5'!P34&gt;='Раздел 5'!P37,0,1)</f>
        <v>0</v>
      </c>
    </row>
    <row r="1058" spans="1:8" s="73" customFormat="1" ht="13.5" customHeight="1" x14ac:dyDescent="0.2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720</v>
      </c>
      <c r="H1058" s="73">
        <f>IF('Раздел 5'!P62&gt;='Раздел 5'!P63,0,1)</f>
        <v>0</v>
      </c>
    </row>
    <row r="1059" spans="1:8" s="73" customFormat="1" ht="13.5" customHeight="1" x14ac:dyDescent="0.2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721</v>
      </c>
      <c r="H1059" s="73">
        <f>IF('Раздел 5'!P72&gt;='Раздел 5'!P76,0,1)</f>
        <v>0</v>
      </c>
    </row>
    <row r="1060" spans="1:8" s="73" customFormat="1" ht="13.5" customHeight="1" x14ac:dyDescent="0.2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722</v>
      </c>
      <c r="H1060" s="73">
        <f>IF('Раздел 5'!P78&gt;='Раздел 5'!P79,0,1)</f>
        <v>0</v>
      </c>
    </row>
    <row r="1061" spans="1:8" s="73" customFormat="1" ht="13.5" customHeight="1" x14ac:dyDescent="0.2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723</v>
      </c>
      <c r="H1061" s="73">
        <f>IF('Раздел 5'!P80&gt;='Раздел 5'!P81,0,1)</f>
        <v>0</v>
      </c>
    </row>
    <row r="1062" spans="1:8" s="73" customFormat="1" ht="13.5" customHeight="1" x14ac:dyDescent="0.2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724</v>
      </c>
      <c r="H1062" s="73">
        <f>IF('Раздел 5'!P58&gt;='Раздел 5'!P59,0,1)</f>
        <v>0</v>
      </c>
    </row>
    <row r="1063" spans="1:8" x14ac:dyDescent="0.2">
      <c r="A1063" s="50">
        <f t="shared" ref="A1063:A1085" si="20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 x14ac:dyDescent="0.2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248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249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250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251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36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37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261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262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788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38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39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40</v>
      </c>
      <c r="H1075">
        <f>IF('Раздел 6'!P35&gt;='Раздел 6'!P41,0,1)</f>
        <v>0</v>
      </c>
    </row>
    <row r="1076" spans="1:8" x14ac:dyDescent="0.2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0</v>
      </c>
      <c r="F1076" s="50"/>
      <c r="G1076" s="50"/>
      <c r="H1076" s="51">
        <f>SUM(H1077:H1085)</f>
        <v>0</v>
      </c>
    </row>
    <row r="1077" spans="1:8" x14ac:dyDescent="0.2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1316</v>
      </c>
      <c r="H1077">
        <f>IF('Раздел 2'!U25-'Раздел 2'!U26+'Раздел 2'!U27&gt;='Раздел 3'!P21,0,1)</f>
        <v>0</v>
      </c>
    </row>
    <row r="1078" spans="1:8" x14ac:dyDescent="0.2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783</v>
      </c>
      <c r="H1078">
        <f>IF(SUM('Раздел 2'!V25:X25)-SUM('Раздел 2'!V26:X26)+SUM('Раздел 2'!V27:X27)&gt;='Раздел 3'!P23,0,1)</f>
        <v>0</v>
      </c>
    </row>
    <row r="1079" spans="1:8" x14ac:dyDescent="0.2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784</v>
      </c>
      <c r="H1079">
        <f>IF('Раздел 2'!V25-'Раздел 2'!V26+'Раздел 2'!V27&gt;='Раздел 3'!P24,0,1)</f>
        <v>0</v>
      </c>
    </row>
    <row r="1080" spans="1:8" x14ac:dyDescent="0.2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785</v>
      </c>
      <c r="H1080">
        <f>IF('Раздел 2'!W25-'Раздел 2'!W26+'Раздел 2'!W27&gt;='Раздел 3'!P25,0,1)</f>
        <v>0</v>
      </c>
    </row>
    <row r="1081" spans="1:8" x14ac:dyDescent="0.2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786</v>
      </c>
      <c r="H1081">
        <f>IF('Раздел 2'!Y25-'Раздел 2'!Y26+'Раздел 2'!Y27&gt;='Раздел 3'!P26,0,1)</f>
        <v>0</v>
      </c>
    </row>
    <row r="1082" spans="1:8" x14ac:dyDescent="0.2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787</v>
      </c>
      <c r="H1082">
        <f>IF('Раздел 2'!Z25-'Раздел 2'!Z26+'Раздел 2'!Z27&gt;='Раздел 3'!P28,0,1)</f>
        <v>0</v>
      </c>
    </row>
    <row r="1083" spans="1:8" x14ac:dyDescent="0.2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727</v>
      </c>
      <c r="H1083">
        <f>IF('Раздел 1'!P60='Раздел 2'!P48-'Раздел 2'!R48,0,1)</f>
        <v>0</v>
      </c>
    </row>
    <row r="1084" spans="1:8" x14ac:dyDescent="0.2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725</v>
      </c>
      <c r="H1084">
        <f>IF('Раздел 3'!P52&gt;='Раздел 1'!P33,0,1)</f>
        <v>0</v>
      </c>
    </row>
    <row r="1085" spans="1:8" x14ac:dyDescent="0.2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726</v>
      </c>
      <c r="H1085">
        <f>IF('Раздел 2'!T48&gt;='Раздел 3'!P52,0,1)</f>
        <v>0</v>
      </c>
    </row>
    <row r="1091" spans="1:1" x14ac:dyDescent="0.2">
      <c r="A1091" t="s">
        <v>859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Ежова</dc:creator>
  <cp:lastModifiedBy>пользователь</cp:lastModifiedBy>
  <cp:lastPrinted>2017-01-18T06:40:54Z</cp:lastPrinted>
  <dcterms:created xsi:type="dcterms:W3CDTF">2009-10-05T09:32:20Z</dcterms:created>
  <dcterms:modified xsi:type="dcterms:W3CDTF">2017-01-18T06:40:57Z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13.01.001.52.26.342</vt:lpwstr>
  </property>
</Properties>
</file>