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 activeTab="4"/>
  </bookViews>
  <sheets>
    <sheet name="котельные" sheetId="1" r:id="rId1"/>
    <sheet name="теплотрассы" sheetId="2" r:id="rId2"/>
    <sheet name="водопроводы" sheetId="3" r:id="rId3"/>
    <sheet name="канализ" sheetId="6" r:id="rId4"/>
    <sheet name="скважины" sheetId="10" r:id="rId5"/>
  </sheets>
  <externalReferences>
    <externalReference r:id="rId6"/>
  </externalReferences>
  <definedNames>
    <definedName name="_xlnm.Print_Area" localSheetId="2">водопроводы!$A$1:$J$86</definedName>
    <definedName name="_xlnm.Print_Area" localSheetId="3">канализ!$A$1:$L$24</definedName>
  </definedName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D56" i="3" l="1"/>
  <c r="D82" i="3"/>
  <c r="D91" i="3"/>
  <c r="D83" i="3" l="1"/>
  <c r="D92" i="3" s="1"/>
  <c r="F4" i="2"/>
  <c r="F25" i="3"/>
  <c r="F9" i="3" l="1"/>
  <c r="F39" i="3"/>
  <c r="F14" i="6" l="1"/>
  <c r="D14" i="6" l="1"/>
  <c r="F19" i="3" l="1"/>
  <c r="F45" i="10" l="1"/>
  <c r="E14" i="6"/>
  <c r="F23" i="6" l="1"/>
  <c r="F24" i="6" s="1"/>
  <c r="F89" i="3" l="1"/>
  <c r="F91" i="3" s="1"/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D23" i="6" l="1"/>
  <c r="M21" i="2"/>
  <c r="B50" i="10" l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l="1"/>
  <c r="B66" i="10" s="1"/>
  <c r="B67" i="10" s="1"/>
  <c r="B68" i="10" s="1"/>
  <c r="B69" i="10" l="1"/>
  <c r="B70" i="10" s="1"/>
  <c r="B71" i="10" s="1"/>
  <c r="B73" i="10" s="1"/>
  <c r="B74" i="10" s="1"/>
  <c r="B75" i="10" s="1"/>
  <c r="B76" i="10" s="1"/>
  <c r="B77" i="10" l="1"/>
  <c r="B78" i="10" s="1"/>
  <c r="B79" i="10" s="1"/>
  <c r="B80" i="10" s="1"/>
  <c r="B81" i="10" s="1"/>
  <c r="B82" i="10" s="1"/>
  <c r="B83" i="10" s="1"/>
  <c r="B84" i="10" s="1"/>
  <c r="A91" i="3"/>
  <c r="A22" i="2"/>
  <c r="B85" i="10" l="1"/>
  <c r="B86" i="10" s="1"/>
  <c r="B87" i="10" s="1"/>
  <c r="B88" i="10" s="1"/>
  <c r="B89" i="10" s="1"/>
  <c r="B91" i="10" s="1"/>
  <c r="B92" i="10" s="1"/>
  <c r="B93" i="10" s="1"/>
  <c r="B94" i="10" s="1"/>
  <c r="B95" i="10" s="1"/>
  <c r="D24" i="6"/>
  <c r="F78" i="3" l="1"/>
  <c r="F82" i="3" s="1"/>
  <c r="A5" i="3" l="1"/>
  <c r="A6" i="3" s="1"/>
  <c r="A7" i="3" s="1"/>
  <c r="A8" i="3" s="1"/>
  <c r="A9" i="3" s="1"/>
  <c r="A10" i="3" s="1"/>
  <c r="A11" i="3" s="1"/>
  <c r="A12" i="3" s="1"/>
  <c r="A13" i="3" s="1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l="1"/>
  <c r="A50" i="3" s="1"/>
  <c r="A51" i="3" s="1"/>
  <c r="A52" i="3" s="1"/>
  <c r="A53" i="3" s="1"/>
  <c r="A54" i="3" s="1"/>
  <c r="A55" i="3" s="1"/>
  <c r="A57" i="3" l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92" i="3" s="1"/>
  <c r="A56" i="3"/>
  <c r="D17" i="2" l="1"/>
  <c r="D22" i="2" s="1"/>
  <c r="A12" i="2" l="1"/>
  <c r="A13" i="2" s="1"/>
  <c r="A14" i="2" s="1"/>
  <c r="A15" i="2" s="1"/>
  <c r="A16" i="2" s="1"/>
  <c r="A18" i="2" s="1"/>
  <c r="A19" i="2" s="1"/>
  <c r="A20" i="2" s="1"/>
  <c r="F8" i="2" l="1"/>
  <c r="F17" i="2" s="1"/>
  <c r="F22" i="2" s="1"/>
  <c r="F56" i="3" l="1"/>
  <c r="F83" i="3" s="1"/>
  <c r="F92" i="3" s="1"/>
</calcChain>
</file>

<file path=xl/comments1.xml><?xml version="1.0" encoding="utf-8"?>
<comments xmlns="http://schemas.openxmlformats.org/spreadsheetml/2006/main">
  <authors>
    <author>Автор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была 50, после межевания 34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этого была 1980 г баланс.стоим. 68954 руб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265 м водопровода достроили в 2008 г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стоимость 265 м +скважина 2292,3 тыс. руб., из них скважина 840,510 тыс.руб.</t>
        </r>
      </text>
    </comment>
    <comment ref="D3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раньше числился наруж водопровод 200 м и водопровод очист. 200 м
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739 282, 32 стоимость водонапорной башни с скважиной</t>
        </r>
      </text>
    </comment>
  </commentList>
</comments>
</file>

<file path=xl/sharedStrings.xml><?xml version="1.0" encoding="utf-8"?>
<sst xmlns="http://schemas.openxmlformats.org/spreadsheetml/2006/main" count="1337" uniqueCount="840">
  <si>
    <t xml:space="preserve">Год ввода </t>
  </si>
  <si>
    <t>Котельная  №6(территория ЖКХ)</t>
  </si>
  <si>
    <t>Балансовая стоимость, руб.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</si>
  <si>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</t>
  </si>
  <si>
    <t>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</si>
  <si>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Постановление Верховного Совета Российской Федерации от 27.12.1991г.  №   3020-1 «О разграничении государственной собственности в РФ на федеральную собственность, государственную собственность республик в составе РФ ,краев, областей, автономной области, автономных округов, городов Москвы и Санкт-Петербурга и муниципальную собственность</t>
  </si>
  <si>
    <t>с.Красногорское (очистные сооруж)</t>
  </si>
  <si>
    <t>№ п/п</t>
  </si>
  <si>
    <t>адрес</t>
  </si>
  <si>
    <t>протяженность, м</t>
  </si>
  <si>
    <t>год ввода</t>
  </si>
  <si>
    <t>Теплотрасса котельной №6(территория ЖКХ)</t>
  </si>
  <si>
    <t>теплотрасса котельной №1(ЦРБ)</t>
  </si>
  <si>
    <t>Теплотрасса котельной №5 (Почта)</t>
  </si>
  <si>
    <t>Теплотрасса котельной №4 (Школьная)</t>
  </si>
  <si>
    <t>теплотрасса котельной №14(Валамазская школа)</t>
  </si>
  <si>
    <t>теплотрасса котельной №9(Дебинская школа)</t>
  </si>
  <si>
    <t>теплотрасса котельной №11(Курьинская школа)</t>
  </si>
  <si>
    <t>теплотрасса котельной №12(Курьинский д/с)</t>
  </si>
  <si>
    <t>теплотрасса котельной №8(Барановская школа)</t>
  </si>
  <si>
    <t>теплотрасса котельной №10(Васильевская школа)</t>
  </si>
  <si>
    <t xml:space="preserve">теплотрасса котельной №13(Селеговская школа) </t>
  </si>
  <si>
    <t>Адрес</t>
  </si>
  <si>
    <t>Водопровод</t>
  </si>
  <si>
    <t>ул.Святогорская 725м</t>
  </si>
  <si>
    <t>пер.Овражный, ул.Монтажников, ул.9-е Мая</t>
  </si>
  <si>
    <t>Сети водоснабжения в с.Кокман</t>
  </si>
  <si>
    <t>с.Кокман</t>
  </si>
  <si>
    <t xml:space="preserve">Сети водоснабжения </t>
  </si>
  <si>
    <t xml:space="preserve">сети водоснабжения </t>
  </si>
  <si>
    <t>сети водоснабжения</t>
  </si>
  <si>
    <t>протяжен, м</t>
  </si>
  <si>
    <t>Год ввода</t>
  </si>
  <si>
    <t>ул.Прудовая, Полевая.974м</t>
  </si>
  <si>
    <t xml:space="preserve">20 487 720,00 </t>
  </si>
  <si>
    <t>Сети водоснабжения</t>
  </si>
  <si>
    <t xml:space="preserve">Постановление Администрации муниципального образования "Красногорский район"О постановке на учет  вновь построенного объекта
«Сети водоснабжения в с.Кокман
Красногорского района»  от 31.12.2009 №1070
</t>
  </si>
  <si>
    <t xml:space="preserve">1 007 925,0 </t>
  </si>
  <si>
    <t xml:space="preserve">Постановление Администрации муниципального образования "Красногорский район" О  принятии  в муниципальную собственность
Красногорского района объекта: « Инженерное обеспечение микрорайона индивидуальной 
застройки в с. Красногорское»
 от 02.02.2007 №
</t>
  </si>
  <si>
    <t>с.Курья ,ул.Юбилейная,6а(СОШ)</t>
  </si>
  <si>
    <t>с.Васильевское,ул.Школьная,д.3в</t>
  </si>
  <si>
    <t>с.Валамаз,ул.К.Маркса,д.8 б</t>
  </si>
  <si>
    <t>с.Дебы,ул.Школьная,д.30 в</t>
  </si>
  <si>
    <t>Теплотрасса котельной №2 (Администра ция)</t>
  </si>
  <si>
    <t>сети теплоснабжения</t>
  </si>
  <si>
    <t>Разрешение на ввод объекта в эксплуатацию от 05.09.2012г №RU18515000-9</t>
  </si>
  <si>
    <t>ООО Энергия</t>
  </si>
  <si>
    <t>№п/п</t>
  </si>
  <si>
    <t>с.Большой Селег,ул.Советская,д.11 б</t>
  </si>
  <si>
    <t>балансовая стоим, руб.</t>
  </si>
  <si>
    <t xml:space="preserve">основание внесения,дата </t>
  </si>
  <si>
    <t>№ регистр в Росреестре Дата регистр., кад номер</t>
  </si>
  <si>
    <t>№18-АБ 161981 от 21.03.2011</t>
  </si>
  <si>
    <t>сети водоснабжения по объекту: "Инженерное обеспечение ккр. Индивидуальной застройки в с.Красногорское Красногорского района"</t>
  </si>
  <si>
    <t>Передаточный акт объектов социально-культурного,коммунально-бытового назначения, передаваемых из собственности Удмуртской Республики в собственность муниципального образования "Красногорский район" по состоянию на 01 сентября2010 года, утвержден распоряжением Министерства имущественных отношений Удмуртской Республики от 27.10.2010 №1333-р</t>
  </si>
  <si>
    <t xml:space="preserve">Удмуртская Республика, Красногорский район, с.Курья </t>
  </si>
  <si>
    <t>Разрешение на ввод объекта в эксплуатацию от 26.03.2014 №RU18515000-4, выдавший орган:Администрация муниципального образования "Красногорский район"</t>
  </si>
  <si>
    <t>св-во 18 АВ №032593 от 10.07.2014 года</t>
  </si>
  <si>
    <t>Удмуртская Республика, Красногорский район, с.Дебы</t>
  </si>
  <si>
    <t>Разрешение на ввод объекта в эксплуатацию от 28.12.2010 №RU18515000-29, выдавший орган:Администрация муниципального образования "Красногорский район"</t>
  </si>
  <si>
    <t>св-во 18 АБ №161906 от 22.02.2011 года</t>
  </si>
  <si>
    <t xml:space="preserve">Сети водоснабжения в д.Багыр </t>
  </si>
  <si>
    <t>Удмуртская Республика, Красногорский район, д.Багыр</t>
  </si>
  <si>
    <t>Договор  безвозмездной передачи в собственность недвижимого имущества от 24.05.2013 №1</t>
  </si>
  <si>
    <t>Удмуртская Республика, Красногорский район, д.Шахрово</t>
  </si>
  <si>
    <t>Удмуртская Республика, Красногорский район, д.Каркалай</t>
  </si>
  <si>
    <t>Удмуртская Республика, Красногорский район, д.Артык</t>
  </si>
  <si>
    <t>Удмуртская Республика, Красногорский район, с. Васильевское</t>
  </si>
  <si>
    <t>Удмуртская Республика, Красногорский район, д.Старый Кеновай</t>
  </si>
  <si>
    <t>Удмуртская Республика, Красногорский район, д.Мельниченки</t>
  </si>
  <si>
    <t>Удмуртская Республика, Красногорский район, д.Чумаки</t>
  </si>
  <si>
    <t>Удмуртская Республика, Красногорский район, д.Мухино</t>
  </si>
  <si>
    <t>Удмуртская Республика, Красногорский район, д.Коровкинцы</t>
  </si>
  <si>
    <t>Удмуртская Республика, Красногорский район, д.Тараканово</t>
  </si>
  <si>
    <t>Удмуртская Республика, Красногорский район, д.Убытьдур- Потапово</t>
  </si>
  <si>
    <t>Удмуртская Республика, Красногорский район, д.Юшур</t>
  </si>
  <si>
    <t>Удмуртская Республика, Красногорский район, д.Рябово</t>
  </si>
  <si>
    <t>Удмуртская Республика, Красногорский район, д.Старое Кычино-Малягурт</t>
  </si>
  <si>
    <t>Удмуртская Республика, Красногорский район, д.Малая Игра</t>
  </si>
  <si>
    <t>18:15:028001:372</t>
  </si>
  <si>
    <t>18:15:034001:408</t>
  </si>
  <si>
    <t>18:15:000000:808</t>
  </si>
  <si>
    <t>18:15:000000:264</t>
  </si>
  <si>
    <t>18:15:052044:72</t>
  </si>
  <si>
    <t>18:15:000000:807</t>
  </si>
  <si>
    <t>18:15:000000:730</t>
  </si>
  <si>
    <t>18:15:052032:79</t>
  </si>
  <si>
    <t>теплотрасса котельной №7(Архангельская СОШ)</t>
  </si>
  <si>
    <t>с. Архангельское, ул.Новая,д4б</t>
  </si>
  <si>
    <t>18:15:023002:331</t>
  </si>
  <si>
    <t>18:15:033002:1083</t>
  </si>
  <si>
    <t>18:15:000000:806</t>
  </si>
  <si>
    <t>18:15:054001:288</t>
  </si>
  <si>
    <t>18:15:054003:415</t>
  </si>
  <si>
    <t>д.Бараны, ул.Советская, д.6 в</t>
  </si>
  <si>
    <t>18:15:026001:291</t>
  </si>
  <si>
    <t>18:15:000000:478</t>
  </si>
  <si>
    <t>18:15:036002:289</t>
  </si>
  <si>
    <t>д.Агриколь, ул. Восточная</t>
  </si>
  <si>
    <t>Удмуртская Республика, Красногорский район, д.Клабуки</t>
  </si>
  <si>
    <t>Удмуртская Республика, Красногорский район, д.Новый Караул</t>
  </si>
  <si>
    <t>Канализационная насосная станция(корпусная блочная КНС с оборудованием)</t>
  </si>
  <si>
    <t>Канализационные сети</t>
  </si>
  <si>
    <t>Наружные сети канализации</t>
  </si>
  <si>
    <t>с.Красногорское, ул.Первомайская,26</t>
  </si>
  <si>
    <t>д.Ботаниха,ул.Полевая</t>
  </si>
  <si>
    <t>Наименование</t>
  </si>
  <si>
    <t>Удмуртская Республика, Красногорский район, д.Прохорово, д.Бурово</t>
  </si>
  <si>
    <t>Удмуртская Республика, Красногорский район, д.Вавилово</t>
  </si>
  <si>
    <t>Удмуртская Республика, Красногорский район, д.Бараны</t>
  </si>
  <si>
    <t>Удмуртская Республика, Красногорский район, с.Валамаз</t>
  </si>
  <si>
    <t>Удмуртская Республика, Красногорский район, с.Красногорское, ул.Пряженникова, ул.Аэродромная, ул.Удмуртская</t>
  </si>
  <si>
    <t>разрешения на ввод объекта в эксплуатацию от 26.12.2016 года  №RU18515000-12-2016 выдавший орган:Администрация муниципального образования "Красногорский район"</t>
  </si>
  <si>
    <t>Удмуртская Республика, Красногорский район, д.Ботаниха</t>
  </si>
  <si>
    <t>Удмуртская Республика, Красногорский район, д.Удмуртский Караул</t>
  </si>
  <si>
    <t>кадастровый номер</t>
  </si>
  <si>
    <t>д.Бараны(от школы до ул.Набережная, д.14)</t>
  </si>
  <si>
    <t>1 435 275,96</t>
  </si>
  <si>
    <t>Скважина с.Красногорское ул.Комсомольская</t>
  </si>
  <si>
    <t>132 838,00</t>
  </si>
  <si>
    <t>28 173,00</t>
  </si>
  <si>
    <t>Скважина 145 Агриколь ул.Восточная</t>
  </si>
  <si>
    <t>135 991,00</t>
  </si>
  <si>
    <t>548 000,00</t>
  </si>
  <si>
    <t>1 160 442,00</t>
  </si>
  <si>
    <t>107 296,00</t>
  </si>
  <si>
    <t>115 084,00</t>
  </si>
  <si>
    <t>скважина с насосом с.Курья</t>
  </si>
  <si>
    <t>60 139,00</t>
  </si>
  <si>
    <t>8 987,00</t>
  </si>
  <si>
    <t>100 730,00</t>
  </si>
  <si>
    <t>55 703,00</t>
  </si>
  <si>
    <t>75 382,00</t>
  </si>
  <si>
    <t>Удмуртская Республика, Красногорский район, с. Красногорское, ул. Ленина</t>
  </si>
  <si>
    <t>Постановление Верховного совета…..</t>
  </si>
  <si>
    <t>Удмуртская Республика, Красногорский район, с. Красногорское, ул. Мира</t>
  </si>
  <si>
    <t>сАрхангельское</t>
  </si>
  <si>
    <t>ул.Юбилейная</t>
  </si>
  <si>
    <t>ул. Строительная</t>
  </si>
  <si>
    <t>пер.Школьный</t>
  </si>
  <si>
    <t>ул.Первомайская</t>
  </si>
  <si>
    <t>пер.Восточный</t>
  </si>
  <si>
    <t>пер.Дорожный</t>
  </si>
  <si>
    <t>ул.Дружбы</t>
  </si>
  <si>
    <t>пер.Комсомольский</t>
  </si>
  <si>
    <t>ул. Красногорская</t>
  </si>
  <si>
    <t>ул.Луначарского</t>
  </si>
  <si>
    <t>пер.Луначарского</t>
  </si>
  <si>
    <t>ул.Полевая</t>
  </si>
  <si>
    <t>пер.Прудовый</t>
  </si>
  <si>
    <t>ул.Пушкина</t>
  </si>
  <si>
    <t>пер.Северный</t>
  </si>
  <si>
    <t>пер.Советский</t>
  </si>
  <si>
    <t>пер.Строительный</t>
  </si>
  <si>
    <t>ул. Юбилейная, Прудовая(715м)</t>
  </si>
  <si>
    <t xml:space="preserve"> На основании Распоряжения Министерства имущественных отношений Удмуртской Республики   №381-р от 26.03.2008года о приеме  в муниципальную собственность водопровода(П230от21.04.2008)</t>
  </si>
  <si>
    <t>18:15:052052:77</t>
  </si>
  <si>
    <t>пожарный водопровод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</si>
  <si>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№943</t>
  </si>
  <si>
    <t>наружные сети водопровода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</si>
  <si>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№944</t>
  </si>
  <si>
    <t>18:15:024001:302</t>
  </si>
  <si>
    <t>Удмуртская Республика, Красногорский район, с.Васильевское</t>
  </si>
  <si>
    <t>ООО "Энергия"</t>
  </si>
  <si>
    <t>18:15:028001:360</t>
  </si>
  <si>
    <t>18:15:054003:376</t>
  </si>
  <si>
    <t>18:15:034001:361</t>
  </si>
  <si>
    <t xml:space="preserve">сети канализации </t>
  </si>
  <si>
    <t>Удмуртская Республика, Красногорский район, д. Большой Полом</t>
  </si>
  <si>
    <t>аренда</t>
  </si>
  <si>
    <t>Водопроводы в оперативном управлении на балансах МУ</t>
  </si>
  <si>
    <t>наружные сети водопровода 51 п.м.</t>
  </si>
  <si>
    <t>оперативное управление</t>
  </si>
  <si>
    <t>ИТОГО в ОУ</t>
  </si>
  <si>
    <t>Итого в казне</t>
  </si>
  <si>
    <t>Итого МО</t>
  </si>
  <si>
    <t>Кадастровый номер</t>
  </si>
  <si>
    <t>Удмуртская Республика, Красногорский район, с. Красногорское, ул. Советская, д. ЗА</t>
  </si>
  <si>
    <t>1975, пристрой 1990 г.</t>
  </si>
  <si>
    <t>Здание котельной № 1 (ЦРБ) с пристроем и земельным участком под ними</t>
  </si>
  <si>
    <t>Удмуртская Республика, Красногорский район, с. Красногорское, ул. Ленина, д. 64А</t>
  </si>
  <si>
    <t>Здание котельной № 2 (Администрация) с пристроем и земельным участком под ними</t>
  </si>
  <si>
    <t>1969 г., пристрой 2000 г.</t>
  </si>
  <si>
    <t>18:15:052055:76</t>
  </si>
  <si>
    <t>Здание котельной № 5 (Почта)</t>
  </si>
  <si>
    <t>Удмуртская Республика, Красногорский район, с. Красногорское, ул. Кирова, дом 5 "А"</t>
  </si>
  <si>
    <t>Сети водоснабжения ул. Прудовая</t>
  </si>
  <si>
    <t>Сети водоснабжения пер. Школьный</t>
  </si>
  <si>
    <t>ул. Прудовая</t>
  </si>
  <si>
    <t>водопроводные сети ул. Юбилейная</t>
  </si>
  <si>
    <t>есть техпаспорт</t>
  </si>
  <si>
    <t>незарегистр</t>
  </si>
  <si>
    <t>Наименование имущества</t>
  </si>
  <si>
    <t>№ скважины</t>
  </si>
  <si>
    <t>№ и дата регистрации в Росреестре,  кадастровый номер</t>
  </si>
  <si>
    <t>скважины и каптажи</t>
  </si>
  <si>
    <t>Скважина водозаборная</t>
  </si>
  <si>
    <t>Удмуртская Республика, Красногорский район, д. Коровкинцы</t>
  </si>
  <si>
    <t>№516</t>
  </si>
  <si>
    <t>отсутствует</t>
  </si>
  <si>
    <t>Удмуртская Республика, Красногорский район, д. Малая Игра</t>
  </si>
  <si>
    <t>№452</t>
  </si>
  <si>
    <t>Удмуртская Республика, Красногорский район, д. Ст. Кычино, д. Малягурт</t>
  </si>
  <si>
    <t>№758</t>
  </si>
  <si>
    <t>Удмуртская Республика, Красногорский район, д. Рябово</t>
  </si>
  <si>
    <t>№451</t>
  </si>
  <si>
    <t>Удмуртская Республика, Красногорский район, д. Тараканово</t>
  </si>
  <si>
    <t>№398</t>
  </si>
  <si>
    <t>Удмуртская Республика, Красногорский район, д. Тура</t>
  </si>
  <si>
    <t>№938</t>
  </si>
  <si>
    <t>Удмуртская Республика, Красногорский район, д. Юшур</t>
  </si>
  <si>
    <t>№288</t>
  </si>
  <si>
    <t>Удмуртская Республика, Красногорский район, д. Новый Караул</t>
  </si>
  <si>
    <t>№534</t>
  </si>
  <si>
    <t>№144</t>
  </si>
  <si>
    <t>Удмуртская Республика, Красногорский район, д. Каркалай</t>
  </si>
  <si>
    <t>№250</t>
  </si>
  <si>
    <t>Удмуртская Республика, Красногорский район, д. Мельниченки</t>
  </si>
  <si>
    <t>№148</t>
  </si>
  <si>
    <t>№421</t>
  </si>
  <si>
    <t>Удмуртская Республика, Красногорский район, д. Старый Кеновай</t>
  </si>
  <si>
    <t>№92</t>
  </si>
  <si>
    <t>Удмуртская Республика, Красногорский район, д. Чумаки</t>
  </si>
  <si>
    <t>№235</t>
  </si>
  <si>
    <t>Удмуртская Республика, Красногорский район, д. Шахрово</t>
  </si>
  <si>
    <t>№496</t>
  </si>
  <si>
    <t>Удмуртская Республика, Красногорский район, д. Бараны</t>
  </si>
  <si>
    <t>№497</t>
  </si>
  <si>
    <t>№300</t>
  </si>
  <si>
    <t>Удмуртская Республика, Красногорский район, д. Прохорово, д.Бурово</t>
  </si>
  <si>
    <t>№238</t>
  </si>
  <si>
    <t>Удмуртская Республика, Красногорский район, д. Вавилово</t>
  </si>
  <si>
    <t>№128</t>
  </si>
  <si>
    <t>Удмуртская Республика, Красногорский район, д. Удмуртский Караул</t>
  </si>
  <si>
    <t>№126</t>
  </si>
  <si>
    <t>Каптажное сооружение</t>
  </si>
  <si>
    <t>Удмуртская Республика, Красногорский район,д. Клабуки</t>
  </si>
  <si>
    <t>Удмуртская Республика, Красногорский район, д.Убытьдур, д.Потапово</t>
  </si>
  <si>
    <t xml:space="preserve">Водонапорные башни </t>
  </si>
  <si>
    <t xml:space="preserve">водонапорная башня </t>
  </si>
  <si>
    <t>Удмуртская Республика, Красногорский район, д. Клабуки</t>
  </si>
  <si>
    <t>Удмуртская Республика, Красногорский район, д. Малягурт, д.Ст. Кычино</t>
  </si>
  <si>
    <t>Удмуртская Республика, Красногорский район, д. Убытьдур, д.Потапово</t>
  </si>
  <si>
    <t>Удмуртская Республика, Красногорский район, д. Мухино</t>
  </si>
  <si>
    <t>Удмуртская Республика, Красногорский район, д. Ст. Кеновай</t>
  </si>
  <si>
    <t>Удмуртская Республика, Красногорский район, д. Удм. Караул</t>
  </si>
  <si>
    <t>Бочки</t>
  </si>
  <si>
    <t>бочка</t>
  </si>
  <si>
    <t>Удмуртская Республика, Красногорский район, д. Артык</t>
  </si>
  <si>
    <t>Котельная №15(Котельная установка с дымовой трубой ТКУ-200 Квт(ДЮСШ))</t>
  </si>
  <si>
    <t>18:15:007001:1184</t>
  </si>
  <si>
    <t>Здание котельной №7(Архангельская СОШ)Газовая транспортабельная котельная с двумя водонагрейными котлами КВГ-250, подводящиий газопровод (надз. 11,5, подз.85)</t>
  </si>
  <si>
    <t>УР, Красногорский муниципальный район, Сельское поселение "Прохоровское", Бараны деревня, Советская улица, 6г</t>
  </si>
  <si>
    <t>здание котельная №8(Барановская СОШ)</t>
  </si>
  <si>
    <t>Удмуртская Республика, Красногорский район, с. Красногорское, ул. Лесная, дом 8 "К"</t>
  </si>
  <si>
    <t>Удмуртская Респ, Красногорский р-н, Красногорское с</t>
  </si>
  <si>
    <t>Очистные сооружения с.Красногорское</t>
  </si>
  <si>
    <t>18:15:052014:137</t>
  </si>
  <si>
    <t>Удмуртская Республика, Красногорский район, с.Дебы, ул.школьная, 30б</t>
  </si>
  <si>
    <t>Постановление Администрации МО "Красногорский район" от 19.01.2016 №12</t>
  </si>
  <si>
    <t>Канализационные сети (котельная Дебинская СОШ)</t>
  </si>
  <si>
    <t>с.Дебы, ул. Школьная, 30б</t>
  </si>
  <si>
    <t>Постановление Администрации №12 от 19.01.2016</t>
  </si>
  <si>
    <t>с.Красногорское, ул.Первомайская,26Б</t>
  </si>
  <si>
    <t>18:15:007001:1185</t>
  </si>
  <si>
    <t>Постановление "О разграничении государственной собственности в Российской Федерации на
федеральную собственность, государственную собственность республик в составе Российской
Федерации, краев, областей, автономной области, автономных округов, городов Москвы и Санкт-
Петербурга и муниципальную собственность", № 3020-1, Выдан 27.12.1991 Верховный Совет</t>
  </si>
  <si>
    <t>18:15:029001:395</t>
  </si>
  <si>
    <t>Сети канализации (Курьинская СОШ)  (d=150mm, L=509,43m)</t>
  </si>
  <si>
    <t xml:space="preserve">Красногорский муниципальный район, сельское
поселение Курьинское, Курья село, Юбилейная улица, сооружение (канализационные сети Курьинской
СОШ), 6б
</t>
  </si>
  <si>
    <t>18:15:000000:1122</t>
  </si>
  <si>
    <t>18:15:026001:413</t>
  </si>
  <si>
    <t>Наружные сети канализации д.Бараны (от школы до ул. Набережная,14)</t>
  </si>
  <si>
    <t>Постановление "О разграничении государственной собственности в Российской Федерации на
федеральную собственность, государственную собственность республик в составе Российской
Федерации, краев, областей, автономной области, автономных округов</t>
  </si>
  <si>
    <t>18:15:033002:1066</t>
  </si>
  <si>
    <t>очистные сооружения с.Курья (Курьинская СОШ)</t>
  </si>
  <si>
    <t>18:15:054002:567</t>
  </si>
  <si>
    <t>18:15:000000:1127</t>
  </si>
  <si>
    <t>свидетельство государственной регистрации(№, дата)</t>
  </si>
  <si>
    <t>с.Красногорское,ул. Ленина, 64 в</t>
  </si>
  <si>
    <t>с.Красногорское, п. Школьный, 1"А"</t>
  </si>
  <si>
    <t>с.Красногорское, ул. Лесная, 8и</t>
  </si>
  <si>
    <t>вид пользования</t>
  </si>
  <si>
    <t>Наименование пользователя</t>
  </si>
  <si>
    <t>МАОУ ДО ДЮСШ Красногорского района</t>
  </si>
  <si>
    <t>оперативное  управление</t>
  </si>
  <si>
    <t>МБДОУ "Красногорский детский сад № 3"</t>
  </si>
  <si>
    <t>с.Красногорское, ул.Первомайская,д.4</t>
  </si>
  <si>
    <t>МКДОУ Багырский детский сад</t>
  </si>
  <si>
    <t>Документ-основание</t>
  </si>
  <si>
    <t>Удмуртская Республика, Красногорский район, с.Красногорское, ул. Первомайская, 4</t>
  </si>
  <si>
    <t>Наименование объекта</t>
  </si>
  <si>
    <t>свидетельство  регистрации(№, дата)</t>
  </si>
  <si>
    <t xml:space="preserve"> Удмуртская Республика, Красногорский муниципальный район, сельское
поселение Курьинское, Курья село, Юбилейная улица, (очистные сооружения) 6б</t>
  </si>
  <si>
    <t>МБОУ Курьинская СОШ</t>
  </si>
  <si>
    <t>очистные сооружения</t>
  </si>
  <si>
    <t>Постановление о разграничении №3020-1</t>
  </si>
  <si>
    <t>Постановление Администрации МО
"Красногорский район"№ 369 от 21.06.2005 
Распоряжение "О передаче от государственного учреждения "Управление капитального
строительства Правительства Удмуртской Республики" в собственность муниципального
образования "Красногорский район" УР законченного строительством объекта
"Средняя общеобразовательная школа на 132 учащихся с котельной в с.Курья", № 553-р, Выдан
31.05.2005 Министерство имущественных отношений УР</t>
  </si>
  <si>
    <t>общая площадь, кв. м, протяженность, м</t>
  </si>
  <si>
    <t>аренда (допсогл. №23 от 19.01.2016 г)</t>
  </si>
  <si>
    <t>18:15:036002:287</t>
  </si>
  <si>
    <t>зарегистрировать</t>
  </si>
  <si>
    <t xml:space="preserve">аренда </t>
  </si>
  <si>
    <t>МБОУ Барановская  СОШ</t>
  </si>
  <si>
    <t>Решение суда от 21.03.2019 г</t>
  </si>
  <si>
    <t>Муниципальная казна</t>
  </si>
  <si>
    <t>Разрешение на ввод объекта в эксплуатацию от 04.02.2019 №18-ru18515000-1-2019, выдавший орган: Администрация муниципального образования
"Красногорский район";
Постановление "О предоставлении земельного участка в постоянное (бессрочное) пользование" от 29.12.2016 №943, выдавший орган: Администрация
муниципального образования "Красногорский район"</t>
  </si>
  <si>
    <t xml:space="preserve"> 18:15:021001:548</t>
  </si>
  <si>
    <t>18:15:024001:301</t>
  </si>
  <si>
    <t>Котельная №14 (Валамазская СОШ)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</si>
  <si>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с.Курья», Постановление Администрации 369 от 21.06.2005</t>
  </si>
  <si>
    <t>УР, Красногорский район, с.Красногорское, ул. Комсомольская, 36</t>
  </si>
  <si>
    <t>УР, Красногорский район, д. Агриколь, ул. Родниковая</t>
  </si>
  <si>
    <t>УР, Красногорский район, д.Багыр , ул.Новая,7</t>
  </si>
  <si>
    <t>УР, Красногорский район, с.Красногорское, ул.Первомайская,4</t>
  </si>
  <si>
    <t>Наружные сети канализации (д.с. №3)</t>
  </si>
  <si>
    <t xml:space="preserve">Сети самотечной х/б канализации </t>
  </si>
  <si>
    <t>Сети напорной х/б канализации</t>
  </si>
  <si>
    <t>Вид пользования, пользователь</t>
  </si>
  <si>
    <t>Постановление Верх Совета № 3020-1</t>
  </si>
  <si>
    <t>ул.Глазовская, пер. Глазовский</t>
  </si>
  <si>
    <t>ул.Кирова, ул. Заречная, ул. Набережная, ул. Цветочная, пер. Нагорный</t>
  </si>
  <si>
    <t>пер.Льнозаводской, ул. Энергетиков</t>
  </si>
  <si>
    <t>аренда ООО "Энергия"</t>
  </si>
  <si>
    <t>Итого в аренде</t>
  </si>
  <si>
    <t>Удмуртская Республика, Красногорский район, д.Тура</t>
  </si>
  <si>
    <t>ИТОГО водопроводные сети</t>
  </si>
  <si>
    <t>сети водоснабжения (Скважина водозаборная №144, водонапорная башня)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</si>
  <si>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</si>
  <si>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</si>
  <si>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>Канализационные сети в оперативном управлении на балансах МУ</t>
  </si>
  <si>
    <t>Итого в оператвном управлении</t>
  </si>
  <si>
    <t>Первоначальная балансовая стоимость, руб.</t>
  </si>
  <si>
    <t>сети водоснабжения (скважина водозаборная №148, емкость для воды)</t>
  </si>
  <si>
    <t>сети водоснабжения (скважина водозаборная №92, водонапорная башня)</t>
  </si>
  <si>
    <t>сети водоснабжения (скважина водозаборная №235, водонапорная башня)</t>
  </si>
  <si>
    <t>сети водоснабжения (скважина водозаборная №496, водонапорная башня)</t>
  </si>
  <si>
    <t>сети водоснабжения (скважина водозаборная №250, водонапорная башня)</t>
  </si>
  <si>
    <t>сети водоснабжения (каптажное сооружение, емкость для воды)</t>
  </si>
  <si>
    <t>сети водоснабжения (кважина водозаборная №421, водонапорная башня)</t>
  </si>
  <si>
    <t>Водопроводные сети (скважина водозаборная №516, водонапорная башня)</t>
  </si>
  <si>
    <t>Водопроводные сети (водонапорная башня, каптажное сооружение)</t>
  </si>
  <si>
    <t>Водопроводные сети (скважина водозаборная №398, емкость для воды)</t>
  </si>
  <si>
    <t>Водопроводные сети (скважина водозаборная №288, емкость для воды)</t>
  </si>
  <si>
    <t>Водопроводные сети (каптажное сооружение, водонапорная башня)</t>
  </si>
  <si>
    <t>Водопроводные сети (скважина водозаборная №451, емкость для воды)</t>
  </si>
  <si>
    <t>Водопроводные сети (скважина водозаборная №758, водонапорная башня)</t>
  </si>
  <si>
    <t>Водопроводные сети (скважина водозаборная №452, водонапорная башня)</t>
  </si>
  <si>
    <t>Водопроводные сети (скважина водозаборная №534, водонапорная башня)</t>
  </si>
  <si>
    <t>Водопроводные сети (скважина водозаборная №238, водонапорная башня)</t>
  </si>
  <si>
    <t>Водопроводные сети (скважина водозаборная №128, водонапорная башня)</t>
  </si>
  <si>
    <t>Водопроводные сети (скважины водозаборные №497, №300, 2 водонапорные башни)</t>
  </si>
  <si>
    <t>водопроводные сети (скважина водозаборная №126, водонапорная башня)</t>
  </si>
  <si>
    <t xml:space="preserve">сети теплоснабжения </t>
  </si>
  <si>
    <t>МБУ "Встреча"</t>
  </si>
  <si>
    <t>Основание внесения в Реестр</t>
  </si>
  <si>
    <t>наружные сети водоснабжения</t>
  </si>
  <si>
    <t xml:space="preserve">Удмуртская Республика, Красногорский район, д.Багыр, ул.Новая,7  </t>
  </si>
  <si>
    <t>оперативное управление, МКДОУ Багырский д.с.</t>
  </si>
  <si>
    <t xml:space="preserve">Сети водопровода (109,6 м) </t>
  </si>
  <si>
    <t xml:space="preserve">оперативное управление МАОУ ДОД  ДЮСШ </t>
  </si>
  <si>
    <t>оперативное управление, МБДОУ ДС №3</t>
  </si>
  <si>
    <t>оперативное управление, МБУ "Встреча" (ФОК)</t>
  </si>
  <si>
    <t>соглашение о передаче МО "Красногорский район" имущества МО "Агрикольское" от 23.12.2016</t>
  </si>
  <si>
    <t>соглашение о передаче МО "Красногорский район" имущества МО "Архангельское" от 27.03.2017</t>
  </si>
  <si>
    <t xml:space="preserve">Решение от 06.09.2017 №2-380/2017 Юкаменского районного суда УР </t>
  </si>
  <si>
    <t xml:space="preserve">Решение от 06.09.2017 №2-373/2017 Юкаменского районного суда УР </t>
  </si>
  <si>
    <t xml:space="preserve">Решение от 06.09.2017 №2-377/2017 Юкаменского районного суда УР </t>
  </si>
  <si>
    <t xml:space="preserve">Решение от 16.10.2018 №2-309/2018 Юкаменского районного суда УР </t>
  </si>
  <si>
    <t>Решение Юкаменского районного суда УР от 21.03.2019 г № 2-70/2019</t>
  </si>
  <si>
    <t>МУП ЖКС хозяйственное ведение</t>
  </si>
  <si>
    <t>Выгреб</t>
  </si>
  <si>
    <t>50 куб. м</t>
  </si>
  <si>
    <t>18:15:024001:298</t>
  </si>
  <si>
    <t>Скважина №722 (Ботаниха)</t>
  </si>
  <si>
    <t>1972 г.</t>
  </si>
  <si>
    <t>1995 г.</t>
  </si>
  <si>
    <t>Скважина №261 с.Красногорское пер. Школьный</t>
  </si>
  <si>
    <t>водонапорная башня с.Кокман</t>
  </si>
  <si>
    <t>уточнить наличие</t>
  </si>
  <si>
    <t>скважина   СПК Красногорское</t>
  </si>
  <si>
    <t>водонапорная башня  СПК Красногорское</t>
  </si>
  <si>
    <t>водонапорная башня с.Курья 25 куб. м</t>
  </si>
  <si>
    <t>в составе водопроводных сетей</t>
  </si>
  <si>
    <t>водонапорная башня с. Дебы</t>
  </si>
  <si>
    <t>водонапорная башня д.Багыр</t>
  </si>
  <si>
    <t>Балансовая стоимость</t>
  </si>
  <si>
    <t>Год ввода в эксплуатацию</t>
  </si>
  <si>
    <t>Документ основание</t>
  </si>
  <si>
    <t>2008 (не эксплуатируется)</t>
  </si>
  <si>
    <t>Вид пользования (пользователь)</t>
  </si>
  <si>
    <t>Аренда ООО "Энергия"</t>
  </si>
  <si>
    <t xml:space="preserve"> Водонапорная башня д.Тура</t>
  </si>
  <si>
    <t>Водонапорная башня д. Большой Полом</t>
  </si>
  <si>
    <t>хозяйственное ведение МУП ЖКС</t>
  </si>
  <si>
    <t>Постановление Администрации МО "Красногорский район" №121 от 01.02.2010</t>
  </si>
  <si>
    <t>Постановление Администрации от 2008 г., Разрешение  №15 от 28.12.2007года и №24 от 8.12.2007года  на ввод объекта в эксплуатацию</t>
  </si>
  <si>
    <t>Постановление Администрации МО "Красногорский район" от 27.12.2007</t>
  </si>
  <si>
    <t>Постановление Администрации МО "Красногорский район" от 27.12.2006</t>
  </si>
  <si>
    <t>Скважина водозаборная №338 д. Б.Полом</t>
  </si>
  <si>
    <t>Скважина водозаборная №938 д. Тура</t>
  </si>
  <si>
    <t>в составе водопроводных сетей?</t>
  </si>
  <si>
    <t>Постановление Администрации муниципального образования "Красногорский район" О  принятии  в муниципальную собственность
муниципального образования "Красногорский район" сетей водоснабжения из собственности муниципального образования "Васильевское" от 22.04.2016 №347, соглашение о передаче муниципальному образованию "Красногорский район" имущества муниципального образования "Васильевское" от 18.03.2016</t>
  </si>
  <si>
    <t>скважина с.Красногорское ул.Лесная</t>
  </si>
  <si>
    <t>Аренда</t>
  </si>
  <si>
    <t>скважина №359 с.Красногорское пер.Нагорный</t>
  </si>
  <si>
    <t>18:15:000000:263</t>
  </si>
  <si>
    <t>18:15:000000:469</t>
  </si>
  <si>
    <t xml:space="preserve">П369 от 21.06.2005 г., Постановление Администрации муниципального образования «Красногорский район» от 04.04.2005года № 187 «О приеме в муниципальную собственность здания Курьинской средней школы с котельной и объектами инфраструктуры»
</t>
  </si>
  <si>
    <t>Постановление Администрации муниципального образования «Красногорский район» Удмуртской Республики «О постановке на учет вновь построенного объекта «Сети водоснабжения в с.Кокман  Красногорского района» от 31.12.2009 №1070.</t>
  </si>
  <si>
    <t>скважина № 20936 с.Кокман ул. Центральная</t>
  </si>
  <si>
    <t>АРТСкважина с.Курья №669А ул. Строительная</t>
  </si>
  <si>
    <t>Скважина №365 д.Зотово ул. Сиреневая</t>
  </si>
  <si>
    <t>Постановление Администрации муниципального образования «Красногорский район» Удмуртской Республики «О принятии в муниципальную собственность объекта  «Сети водоснабжения в с.Дебы  Красногорского района УР» от 31.12.2010 №1233.</t>
  </si>
  <si>
    <t>скважина 25982 с.Красногорское ул.Луначарского</t>
  </si>
  <si>
    <t>УР, с. Красногорское, ул. Комсомольская</t>
  </si>
  <si>
    <t>Скважина №791 д. Багыр</t>
  </si>
  <si>
    <t>Скважина №536 д. Багыр, ул. Новая</t>
  </si>
  <si>
    <t>УР, с. Красногорское</t>
  </si>
  <si>
    <t>скважина И-93-89 с водонапорной башней ул. Труда</t>
  </si>
  <si>
    <t>УР, с. Красногорское, ул. Труда, сооружение 1В</t>
  </si>
  <si>
    <t>УР, с. Красногорское, ул. Монтажников, сооружение 2В</t>
  </si>
  <si>
    <t xml:space="preserve">скважина ПМК №767  с водонапорной башней пер.Льнозаводской </t>
  </si>
  <si>
    <t>УР, с. Красногорское, пер. Льнозаводской, сооружение 4А</t>
  </si>
  <si>
    <t>УР, с. Красногорское, ул. Советская,  сооружение 9Б</t>
  </si>
  <si>
    <t>УР, с. Красногорское, ул. Труда, сооружение 32 А</t>
  </si>
  <si>
    <t>УР, д. Агриколь, ул. Восточная</t>
  </si>
  <si>
    <t>УР, с. Курья, ул. Строительная</t>
  </si>
  <si>
    <t>УР, с. Кокман, ул. Центральная</t>
  </si>
  <si>
    <t>УР, с. Архангельское</t>
  </si>
  <si>
    <t>УР, д. Зотово</t>
  </si>
  <si>
    <t>УР, д. Зотово, ул. Сиреневая</t>
  </si>
  <si>
    <t>Скважина №811  д.Зотово</t>
  </si>
  <si>
    <t>Общая площадь, кв. м</t>
  </si>
  <si>
    <t>Регистрационный №, дата</t>
  </si>
  <si>
    <t>Вид пользования</t>
  </si>
  <si>
    <t>не используется</t>
  </si>
  <si>
    <t>Муниципальная казна МО "Красногорский район"</t>
  </si>
  <si>
    <t>Котельная №4 (Школьная)</t>
  </si>
  <si>
    <t>18:15:052030:490</t>
  </si>
  <si>
    <t xml:space="preserve"> 18:15:052044:77</t>
  </si>
  <si>
    <t xml:space="preserve"> 18:15:052032:191
</t>
  </si>
  <si>
    <t>Удмуртская Республика, Красногорский муниципальный район, сельское поселение Красногорское, с. Красногорское, ул. Первомайская, 26А</t>
  </si>
  <si>
    <t xml:space="preserve">18:15:023002:476
</t>
  </si>
  <si>
    <t>Удмуртская Республика, Красногорский район, с.Валамаз, ул.К.Маркса, д.8а</t>
  </si>
  <si>
    <t>Котельная (Васильевская СОШ)</t>
  </si>
  <si>
    <t>Удмуртская Республика, Красногорский район, с.Васильевское, ул.Школьная, д.3а</t>
  </si>
  <si>
    <t>Удмуртская Республика, Красногорский район, с.Большой Селег, ул.Советская, д.11а</t>
  </si>
  <si>
    <t>Котельная (Селеговская СОШ)</t>
  </si>
  <si>
    <t>Удмуртская Республика, Красногорский район, с. Дебы, ул. Школьная, д. 30б</t>
  </si>
  <si>
    <t>Нежилое здание модульная котельная (Дебинская СОШ)</t>
  </si>
  <si>
    <t>Котельная (Курьинская СОШ)</t>
  </si>
  <si>
    <t>Удмуртская Республика, Красногорский р-н, с Курья, ул Советская, д. 54а</t>
  </si>
  <si>
    <t xml:space="preserve"> 18:15:026001:412
</t>
  </si>
  <si>
    <t>Удмуртская Республика, Красногорский район, д. Багыр, ул. Новая, 7</t>
  </si>
  <si>
    <t>Удмуртская Республика, Красногорский муниципальный район, сельское поселение Архангельское, Архангельское село, Новая улица, 4В</t>
  </si>
  <si>
    <t>Удмуртская Республика, Красногорский район, с. Красногорское, пер. Школьный, дом 1"А"</t>
  </si>
  <si>
    <t>Итого в МУП</t>
  </si>
  <si>
    <t>ИТОГО ПО МО</t>
  </si>
  <si>
    <t>МБУ МЦ Встреча</t>
  </si>
  <si>
    <t>МБДОУ Д/С №3</t>
  </si>
  <si>
    <t xml:space="preserve">ИТОГО по МО </t>
  </si>
  <si>
    <t>Балансодержатель</t>
  </si>
  <si>
    <t>18:15:052065:154</t>
  </si>
  <si>
    <t xml:space="preserve">Свидетельство о регистрации № 18:15:024001:302-18/005/2019-2
от 2019-03-28 ( - Оперативное управление)
</t>
  </si>
  <si>
    <t>Водонапорная башня (Ботаниха)</t>
  </si>
  <si>
    <t xml:space="preserve">Перечень котельных </t>
  </si>
  <si>
    <t>Удмуртская Республика, Красногорский муниципальный район, сельское
поселение Красногорское, село Красногорское, ул. Луначарского, сооружение 54А</t>
  </si>
  <si>
    <t>глубина залегания 120 м.</t>
  </si>
  <si>
    <t xml:space="preserve">Примечание </t>
  </si>
  <si>
    <t>скважина № 50986 ул. Луначарского</t>
  </si>
  <si>
    <t>скважина № И-03-87 ул. Монтажников</t>
  </si>
  <si>
    <t>Удмуртская Республика, Красногорский муниципальный район, сельское
поселение Красногорское, село Красногорское, ул. Луначарского, сооружение 1А</t>
  </si>
  <si>
    <t>глубина 96 м</t>
  </si>
  <si>
    <t>Удмуртская Республика, Красногорский муниципальный район, сельское
поселение Красногорское, село Красногорское, пер. Школьный, сооружение 2А</t>
  </si>
  <si>
    <t>18:15:052065:155</t>
  </si>
  <si>
    <t>Скважины и водопроводные башни, зарегистрированные в составе водопроводных сетей.</t>
  </si>
  <si>
    <t>Реквизиты документа ограничения права</t>
  </si>
  <si>
    <t>Оперативное управление
18:15:000000:1151-18/114/2021-2
12.02.2021 08:59:22</t>
  </si>
  <si>
    <t>Оперативное управление
18:15:052065:155-18/117/2021-2
15.03.2021 15:58:20</t>
  </si>
  <si>
    <t>Оперативное управление
18:15:052065:152-18/114/2021-2
12.02.2021 08:24:15</t>
  </si>
  <si>
    <t xml:space="preserve">Свидетельство о регистрации № 18:15:024001:301-18/005/2019-2
от 2019-03-28 ( - Оперативное управление)
</t>
  </si>
  <si>
    <t xml:space="preserve">Свидетельство о регистрации № 18:15:024001:305-18/005/2019-2
от 2019-03-28 ( - Оперативное управление)
</t>
  </si>
  <si>
    <t xml:space="preserve">Свидетельство о регистрации № 18:15:024001:300-18/005/2019-2
от 2019-03-28 ( - Оперативное управление)
</t>
  </si>
  <si>
    <t>Удмуртская Республика, Красногорский район, с. Красногорское, ул. Первомайская, № 26, сети теплоснабжения от ТКУ-200 (котельной,) до здания лыжной базы</t>
  </si>
  <si>
    <t>Удмуртская Республика, Красногорский район, с. Красногорское, ул. Первомайская, д. 26</t>
  </si>
  <si>
    <t>Хозяйственное ведение
18:15:000000:777-18/117/2020-3
16.12.2020 17:51:19</t>
  </si>
  <si>
    <t>Хозяйственное ведение
18:15:000000:916-18/117/2020-2
16.12.2020 14:06:56</t>
  </si>
  <si>
    <t>Хозяйственное ведение
18:15:000000:773-18/117/2020-3
16.12.2020 17:51:19</t>
  </si>
  <si>
    <t>Хозяйственное ведение
18:15:048001:212-18/117/2020-3
16.12.2020 17:30:52</t>
  </si>
  <si>
    <t>Хозяйственное ведение
18:15:059001:181-18/117/2020-1
16.12.2020 17:11:04</t>
  </si>
  <si>
    <t>Хозяйственное ведение
18:15:000000:735-18/117/2020-1
16.12.2020 14:34:47</t>
  </si>
  <si>
    <t>Хозяйственное ведение
18:15:000000:913-18/117/2020-2
16.12.2020 14:17:52</t>
  </si>
  <si>
    <t>Хозяйственное ведение
18:15:022001:84-18/117/2020-1
16.12.2020 17:02:42</t>
  </si>
  <si>
    <t>Хозяйственное ведение
18:15:070001:29-18/117/2020-3
17.12.2020 12:42:44</t>
  </si>
  <si>
    <t>Хозяйственное ведение
18:15:000000:792-18/117/2020-2
17.12.2020 12:14:34</t>
  </si>
  <si>
    <t>Хозяйственное ведение
18:15:000000:791-18/117/2020-2
17.12.2020 12:05:24</t>
  </si>
  <si>
    <t>Хозяйственное ведение
18:15:000000:775-18/117/2020-3
16.12.2020 17:19:26</t>
  </si>
  <si>
    <t>Хозяйственное ведение
18:15:000000:781-18/117/2020-3
16.12.2020 18:10:52</t>
  </si>
  <si>
    <t>Хозяйственное ведение
18:15:000000:734-18/117/2020-1
16.12.2020 15:48:48</t>
  </si>
  <si>
    <t>Хозяйственное ведение
18:15:077001:114-18/117/2020-3
16.12.2020 17:58:33</t>
  </si>
  <si>
    <t>Хозяйственное ведение
18:15:000000:774-18/117/2020-3
16.12.2020 17:38:46</t>
  </si>
  <si>
    <t>Хозяйственное ведение
18:15:089001:233-18/117/2020-3
17.12.2020 12:31:04</t>
  </si>
  <si>
    <t>Хозяйственное ведение
18:15:093001:73-18/117/2020-1
16.12.2020 16:35:20</t>
  </si>
  <si>
    <t>Хозяйственное ведение
18:15:000000:780-18/117/2020-2
17.12.2020 12:23:38</t>
  </si>
  <si>
    <t>Хозяйственное ведение
18:15:000000:790-18/117/2020-2
17.12.2020 11:57:21</t>
  </si>
  <si>
    <t>Хозяйственное ведение
18:15:043001:188-18/117/2020-1
16.12.2020 15:40:31</t>
  </si>
  <si>
    <t>Хозяйственное ведение
18:15:062001:203-18/117/2020-3
17.12.2020 11:49:17</t>
  </si>
  <si>
    <t>Хозяйственное ведение
18:15:064001:42-18/117/2020-1
16.12.2020 15:02:06</t>
  </si>
  <si>
    <t>Хозяйственное ведение
18:15:000000:782-18/117/2020-3
16.12.2020 18:04:47</t>
  </si>
  <si>
    <t>Хозяйственное ведение
18:15:094001:83-18/117/2020-1
16.12.2020 16:43:17</t>
  </si>
  <si>
    <t>ИТОГО в казне</t>
  </si>
  <si>
    <t>глубина 127 м</t>
  </si>
  <si>
    <t>скважина №58-95 ул. Труда</t>
  </si>
  <si>
    <t>протяженность 46 м, глубина 120 м, объем 200 куб.м, высота 25 м</t>
  </si>
  <si>
    <t>протяженность 35 м, глубина 125 м, объем 25 куб.м, высота 8 м</t>
  </si>
  <si>
    <t>с. Красногорское, ул. 60 лет Удмуртии</t>
  </si>
  <si>
    <t>уточнить границы</t>
  </si>
  <si>
    <t>Наружные сети канализации с выгребной ямой (50 куб.м)</t>
  </si>
  <si>
    <t>была Комсомольская</t>
  </si>
  <si>
    <t>Удмуртская Республика, Красногорский район, с. Красногорское, ул. Монтажников</t>
  </si>
  <si>
    <t>18:15:000000:977</t>
  </si>
  <si>
    <t>Решение суда от 19.03.2021</t>
  </si>
  <si>
    <t>Удмуртская Республика, Красногорский район, с. Красногорское, ул. Советская, 3б</t>
  </si>
  <si>
    <t>Удмуртская Республика, Красногорский район, с. Красногорское, ул. Кирова, 5б</t>
  </si>
  <si>
    <t>Удмуртская Республика, Красногорский район, с. Курья, ул. Юбилейная, д. 6в</t>
  </si>
  <si>
    <t>Удмуртская Республика, Красногорский район, с. Курья, ул. Советская, д. 54в</t>
  </si>
  <si>
    <t>Канализационные сети с. Красногорское</t>
  </si>
  <si>
    <t>Скважина №749 с.Архангельское</t>
  </si>
  <si>
    <t>д.Агриколь, ул. Молодежная</t>
  </si>
  <si>
    <t>Постановление Верх Совета № 3020-2</t>
  </si>
  <si>
    <t>Постановление Верх Совета № 3020-3</t>
  </si>
  <si>
    <t>Постановление Верх Совета № 3020-4</t>
  </si>
  <si>
    <t>Постановление Верх Совета № 3020-5</t>
  </si>
  <si>
    <t>Удмуртская Республика, Красногорский район, с. Красногорское, ул. Лесная, пер. Новый</t>
  </si>
  <si>
    <t>Сети водоснабжения ул. Барышникова</t>
  </si>
  <si>
    <t>Удмуртская Республика, Красногорский муниципальный район, сельское поселение Красногорское, село Красногорское, ул. Барышникова</t>
  </si>
  <si>
    <t xml:space="preserve">Удмуртская Республика, Красногорский муниципальный район, сельское поселение Красногорское, с. Красногорское, ул. Советская
</t>
  </si>
  <si>
    <t>Удмуртская Республика, Красногорский район, с. Красногорское, пер. Депутатский, ул. Свободы, ул. Ключевая</t>
  </si>
  <si>
    <t>Удмуртская Республика, Красногорский муниципальный район, сельское поселение Красногорское, с. Красногорское, ул. Труда</t>
  </si>
  <si>
    <t>Удмуртская Республика, Красногорский муниципальный район, сельское поселение Красногорское, село Красногорское, ул. Комсомольская</t>
  </si>
  <si>
    <t xml:space="preserve">скважина № 813 с водонапорной башней с.Архангельское </t>
  </si>
  <si>
    <t>1970 (2008)</t>
  </si>
  <si>
    <t>нет воды, не эксплуатируется</t>
  </si>
  <si>
    <t>2011 (2005?)</t>
  </si>
  <si>
    <t>1983 (2010?)</t>
  </si>
  <si>
    <t>1969 (2010?)</t>
  </si>
  <si>
    <t>с. Красногорское, ул. Восточная</t>
  </si>
  <si>
    <t>Постановление Администрации №629 от 06.10.2017 г., Разрешение на ввод объекта в эксплуатацию от 14.07.2017 №RU18515000-3-2017, выдавший орган:Администрация муниципального образования "Красногорский район"</t>
  </si>
  <si>
    <t>Удмуртская Республика, Красногорский муниципальный район, сельское поселение Красногорское, село Красногорское, пер. Южный</t>
  </si>
  <si>
    <t>передали в муп</t>
  </si>
  <si>
    <t>ЗУ 18:15:054002:566</t>
  </si>
  <si>
    <t>П 722 от 31.08.2009г, Постановление Администрации №910 от 07.10.2010г.</t>
  </si>
  <si>
    <t>П 722 от 31.08.2009, Постановление Администрации
МО «Красногорский район» № 910 от 07.10.2010 г.
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</si>
  <si>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Удмуртская Республика, Красногорский район, д. Агриколь, ул. Луговая</t>
  </si>
  <si>
    <t xml:space="preserve">СПК Красногорское </t>
  </si>
  <si>
    <t>Удмуртская Республика, Красногорский муниципальный район, сельское поселение Красногорское, село
Красногорское, проезд Больничный</t>
  </si>
  <si>
    <t>П458 от 16.05.2013</t>
  </si>
  <si>
    <t>глубина 113 м</t>
  </si>
  <si>
    <t>глубина 93</t>
  </si>
  <si>
    <t>площадь застройки 2,8 кв.м</t>
  </si>
  <si>
    <t>Удмуртская Республика, Красногорский район, д. Ботаниха</t>
  </si>
  <si>
    <t>глубина 85 м</t>
  </si>
  <si>
    <t>Постановление Администрации МО "Красногорский район" №121 от 01.02.2011</t>
  </si>
  <si>
    <t xml:space="preserve">скважина №И-07-91 с.Валамаз ул.Павлова </t>
  </si>
  <si>
    <t>скважина №131 д. Агриколь,  ул.Восточная</t>
  </si>
  <si>
    <t>Удмуртская Республика, Красногорский район, д. Агриколь, ул. Родниковая</t>
  </si>
  <si>
    <t>объем 50 куб.м, высота 16 м</t>
  </si>
  <si>
    <t>Оперативное управление
18:15:052054:50-18/061/2021-2
29.09.2021 07:25:53</t>
  </si>
  <si>
    <t>д.Агриколь, ул. Подлесная</t>
  </si>
  <si>
    <t>водонапорная башня</t>
  </si>
  <si>
    <t>резервная</t>
  </si>
  <si>
    <t>УР с. Валамаз, ул. Мелиораторов</t>
  </si>
  <si>
    <t>УР, с. Валамаз, ул. Мелиораторов</t>
  </si>
  <si>
    <t>скважина  12-130-РЭС  с. Валамаз</t>
  </si>
  <si>
    <t>Удмуртская Республика, Красногорский район, с. Валамаз, ул. Павлова</t>
  </si>
  <si>
    <t>глубина 100</t>
  </si>
  <si>
    <t>передали в МУП</t>
  </si>
  <si>
    <t xml:space="preserve">скважина </t>
  </si>
  <si>
    <t>УР с. Валамаз, ул. 2-я Крестьянская</t>
  </si>
  <si>
    <t>глубина 120</t>
  </si>
  <si>
    <r>
      <t>Сети водоснабжения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</si>
  <si>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Водопроводные сети </t>
  </si>
  <si>
    <t>Постановление Верх Совета № 3020-1, П197 от 04.04.2008 г. (265 м и скважина)</t>
  </si>
  <si>
    <t xml:space="preserve">№ 18:15:024001:298-18/005/2019-2
от 2019-03-28 ( - Оперативное управление)
</t>
  </si>
  <si>
    <t>Скважина № И35-85 ул. Советская (была Комсомольская)</t>
  </si>
  <si>
    <t>1974 (замена в 2015 г.)</t>
  </si>
  <si>
    <t>Сети водоснабжения (очистные сооружения)</t>
  </si>
  <si>
    <t>Хозяйственное ведение
18:15:087001:320-18/117/2021-2
29.12.2021 17:03:05</t>
  </si>
  <si>
    <t>Хозяйственное ведение
18:15:087001:319-18/117/2021-2
29.12.2021 17:03:05</t>
  </si>
  <si>
    <t>Хозяйственное ведение
18:15:070001:141-18/117/2021-2
29.12.2021 17:03:05</t>
  </si>
  <si>
    <t>Хозяйственное ведение
18:15:001001:385-18/117/2021-2
29.12.2021 17:10:39</t>
  </si>
  <si>
    <t>хозяйственное ведение МУП ЖКС
18:15:001001:386-18/117/2021-2
29.12.2021 17:10:39</t>
  </si>
  <si>
    <t>Собственность
18:15:033002:1229-18/123/2022-1
17.03.2022 18:23:15</t>
  </si>
  <si>
    <t>МУП ЖКС</t>
  </si>
  <si>
    <t>высота 18, объем 100</t>
  </si>
  <si>
    <t>Собственность
18:15:033002:1228-18/123/2022-1
17.03.2022 18:16:48</t>
  </si>
  <si>
    <t>18:15:000000:806-18/075/2022-2 от  18.04.2022</t>
  </si>
  <si>
    <t>18:15:000000:808-18/072/2022-2 от 20.04.2022</t>
  </si>
  <si>
    <t xml:space="preserve">18:15:034001:408-18/075/2022-2 от 19.04.2022 </t>
  </si>
  <si>
    <t>18:15:054001:288-18/075/2022-2 от 19.04.2022</t>
  </si>
  <si>
    <t>18:15:000000:478-18/119/2022-2 от 20.04.2022</t>
  </si>
  <si>
    <t>18:15:026001:413-18/072/2022-3 от 20.04.2022</t>
  </si>
  <si>
    <t>18:15:054003:415-18/072/2022-2 от 20.04.2022</t>
  </si>
  <si>
    <t>18:15:023002:331-18/072/2022-2 от 21.04.2022</t>
  </si>
  <si>
    <t>18:15:000000:807-18/119/2022-2 от 20.04.2022</t>
  </si>
  <si>
    <t>18:15:000000:730-18/119/2022-2 от 20.04.2022</t>
  </si>
  <si>
    <t>18:15:000000:264-18/072/2022-2 от 21.04.2022</t>
  </si>
  <si>
    <t>18:15:052044:72-18/116/2022-2 от 20.04.2022</t>
  </si>
  <si>
    <t>18:15:026001:291-18/058/2022-2 от 20.04.2022</t>
  </si>
  <si>
    <t>18:15:033002:1083-18/116/2022-2 от 20.04.2022</t>
  </si>
  <si>
    <t>18:15:052032:79-18/116/2022-2 от 20.04.2022</t>
  </si>
  <si>
    <t>18:15:000000:263-18/075/2022-3 от 21.04.2022</t>
  </si>
  <si>
    <t>18:15:000000:469-18/072/2022-3 от 20/04/2022</t>
  </si>
  <si>
    <t>18:15:024001:302-18/119/2022-4 от 21.04.2022</t>
  </si>
  <si>
    <t>18:15:021001:548-18/119/2022-4 от 21.04.2022</t>
  </si>
  <si>
    <t>18:15:028001:372-18/119/2022-2 от 21.04.2022</t>
  </si>
  <si>
    <t>18:15:052065:155-18/119/2022-6 от 21.04.2022</t>
  </si>
  <si>
    <t>18:15:024001:298-18/072/2022-4 от 21.04.2022</t>
  </si>
  <si>
    <t>18:15:000000:1127-18/063/2022-3 от 22.04.2022</t>
  </si>
  <si>
    <t>18:15:029001:395-18/072/2022-3 от 21.04.2022</t>
  </si>
  <si>
    <t>18:15:036002:287-18/072/2022-3 от 21.04.2022</t>
  </si>
  <si>
    <t>18:15:054002:567-18/063/2022-3 от 21.04.2022</t>
  </si>
  <si>
    <t>18:15:007001:1185-18/072/2022-3 от 21.04.2022</t>
  </si>
  <si>
    <t>18:15:052065:154-18/072/2022-6 от 21.04.2022</t>
  </si>
  <si>
    <t>18:15:000000:1122-18/058/2022-3 от 21.04.2022</t>
  </si>
  <si>
    <t>18:15:000000:977-18/065/2022-5 от 22.04.2022</t>
  </si>
  <si>
    <t>18:15:024001:301-18/072/2022-4 от 22.04.2022</t>
  </si>
  <si>
    <t>18:15:052030:608-18/116/2022-3 от 21/04/2022</t>
  </si>
  <si>
    <t>18:15:052043:265-18/116/2022-3 от 21.04.2022</t>
  </si>
  <si>
    <t>18:15:087001:319-18/063/2022-4 от 21.04.2022</t>
  </si>
  <si>
    <t>18:15:052001:629-18/075/2022-3 от 21.04.2022</t>
  </si>
  <si>
    <t>Регистрация (собственность)</t>
  </si>
  <si>
    <t>18:15:052001:631-18/058/2022-3 от 22.04.2022</t>
  </si>
  <si>
    <t>18:15:052001:630-18/058/2022-3 от 22.04.2022</t>
  </si>
  <si>
    <t>18:15:052030:608</t>
  </si>
  <si>
    <t>18:15:052043:265</t>
  </si>
  <si>
    <t>18:15:052001:629</t>
  </si>
  <si>
    <t>18:15:052043:264</t>
  </si>
  <si>
    <t>18:15:052086:197</t>
  </si>
  <si>
    <t>18:15:013001:434</t>
  </si>
  <si>
    <t>18:15:013001:437</t>
  </si>
  <si>
    <t>18:15:052001:631</t>
  </si>
  <si>
    <t>18:15:052051:214</t>
  </si>
  <si>
    <t>18:15:052001:630</t>
  </si>
  <si>
    <t>18:15:033002:1229</t>
  </si>
  <si>
    <t>18:15:033002:1228</t>
  </si>
  <si>
    <t>18:15:033002:1222</t>
  </si>
  <si>
    <t>18:15:087001:320</t>
  </si>
  <si>
    <t>18:15:087001:319</t>
  </si>
  <si>
    <t>18:15:070001:141</t>
  </si>
  <si>
    <t>18:15:001001:385</t>
  </si>
  <si>
    <t>18:15:001001:386</t>
  </si>
  <si>
    <t>Кадастровый номкр</t>
  </si>
  <si>
    <t>18:15:000000:954-18/116/2022-3 от 22.04.2022</t>
  </si>
  <si>
    <t>18:15:000000:954</t>
  </si>
  <si>
    <t>18:15:000000:774</t>
  </si>
  <si>
    <t>18:15:000000:774-18/075/2022-5 от 22.04.2022</t>
  </si>
  <si>
    <t>18:15:013001:434-18/063/2022-3 от 21.04.2022</t>
  </si>
  <si>
    <t>18:15:048001:212</t>
  </si>
  <si>
    <t>18:15:048001:212-18/075/2022-5 от 22.04.2022</t>
  </si>
  <si>
    <t>18:15:001001:385-18/063/2022-4 от 21.04.2022</t>
  </si>
  <si>
    <t>18:15:000000:780-18/058/2022-4 от 22.04.2022</t>
  </si>
  <si>
    <t>18:15:000000:780</t>
  </si>
  <si>
    <t>18:15:000000:1137-18/065/2022-3 от 21.04.2022</t>
  </si>
  <si>
    <t>18:15:000000:1137</t>
  </si>
  <si>
    <t>18:15:000000:955</t>
  </si>
  <si>
    <t>18:15:000000:955-18/116/2022-3 от 22.04.2022</t>
  </si>
  <si>
    <t>18:15:087001:320-18/063/2022-4 от 21.04.2022</t>
  </si>
  <si>
    <t>18:15:000000:994-18/065/2022-3 от 22.04.2022</t>
  </si>
  <si>
    <t>18:15:000000:994</t>
  </si>
  <si>
    <t>18:15:000000:1129-18/119/2022-3 от 22.04.2022</t>
  </si>
  <si>
    <t>18:15:000000:1129</t>
  </si>
  <si>
    <t>18:15:000000:1215</t>
  </si>
  <si>
    <t>18:15:000000:1215-18/058/2022-3 от 22.04.2022</t>
  </si>
  <si>
    <t>18:15:000000:958</t>
  </si>
  <si>
    <t>18:15:000000:958-18/073/2022-3 от 22.04.2022</t>
  </si>
  <si>
    <t>18:15:000000:1213</t>
  </si>
  <si>
    <t>18:15:000000:1213-18/073/2022-3 от 22.04.2022</t>
  </si>
  <si>
    <t>18:15:000000:984</t>
  </si>
  <si>
    <t>18:15:000000:984-18/063/2022-3 от 22.04.2022</t>
  </si>
  <si>
    <t>18:15:013001:437-18/063/2022-3 от 21.04.2022</t>
  </si>
  <si>
    <t>18:15:000000:995</t>
  </si>
  <si>
    <t>18:15:000000:995-18/075/2022-3 от 22.04.2022</t>
  </si>
  <si>
    <t>18:15:001001:386-18/116/2022-4 от 22.04.2022</t>
  </si>
  <si>
    <t>18:15:000000:1216</t>
  </si>
  <si>
    <t>18:15:000000:1216-18/058/2022-3 от 22.04.2022</t>
  </si>
  <si>
    <t>18:15:000000:993-18/065/2022-3 от 25.04.2022</t>
  </si>
  <si>
    <t>18:15:000000:996-18/116/2022-3 от 22.04.2022</t>
  </si>
  <si>
    <t>18:15:000000:956-18/058/2022-3 от 22.04.2022</t>
  </si>
  <si>
    <t>18:15:000000:961-18/063/2022-3 от 22.04.2022</t>
  </si>
  <si>
    <t>18:15:000000:1141-18/059/2022-3 от 22.04.2022</t>
  </si>
  <si>
    <t>18:15:052020:150-18/073/2022-3 от 22.04.2022</t>
  </si>
  <si>
    <t>18:15:000000:1132-18/058/2022-3 от 22.04.2022</t>
  </si>
  <si>
    <t>18:15:000000:1132</t>
  </si>
  <si>
    <t>18:15:052020:150</t>
  </si>
  <si>
    <t>18:15:000000:1141</t>
  </si>
  <si>
    <t>18:15:000000:993</t>
  </si>
  <si>
    <t>18:15:000000:961</t>
  </si>
  <si>
    <t>18:15:000000:956</t>
  </si>
  <si>
    <t>18:15:000000:996</t>
  </si>
  <si>
    <t>18:15:000000:957-18/058/2022-3 от 22.04.2022</t>
  </si>
  <si>
    <t>18:15:000000:957</t>
  </si>
  <si>
    <t>18:15:052043:264-18/063/2022-3 от 25.04.2022</t>
  </si>
  <si>
    <t>18:15:000000:960-18/119/2022-3 от 25.04.2025</t>
  </si>
  <si>
    <t>18:15:052086:197-18/072/2022-3 от 25.04.2022</t>
  </si>
  <si>
    <t>18:15:000000:1244-18/072/2022-3 от 25.04.2022</t>
  </si>
  <si>
    <t>18:15:000000:1244</t>
  </si>
  <si>
    <t>18:15:000000:916</t>
  </si>
  <si>
    <t>18:15:000000:916-18/073/2022-4 от 25.04.2022</t>
  </si>
  <si>
    <t>18:15:000000:782-18/075/2022-5 от 25.04.2022</t>
  </si>
  <si>
    <t>18:15:000000:782</t>
  </si>
  <si>
    <t>18:15:000000:918-18/072/2022-3 от 25.04.2022</t>
  </si>
  <si>
    <t>18:15:077001:114-18/116/2022-5 от 25.04.2022</t>
  </si>
  <si>
    <t>18:15:077001:114</t>
  </si>
  <si>
    <t>18:15:000000:918</t>
  </si>
  <si>
    <t>18:15:021002:547-18/072/2022-2 от 22.04.2022</t>
  </si>
  <si>
    <t>18:15:021002:547</t>
  </si>
  <si>
    <t>18:15:022001:84-18/075/2022-3 от 25.04.2022</t>
  </si>
  <si>
    <t>18:15:022001:84</t>
  </si>
  <si>
    <t>18:15:000000:781</t>
  </si>
  <si>
    <t>18:15:000000:781-18/116/2022-5 от 25.04.2022</t>
  </si>
  <si>
    <t>18:15:033002:1222-18/072/2022-3 от 22.04.2022</t>
  </si>
  <si>
    <t>18:15:000000:983-18/072/2022-3 от 25.04.2022</t>
  </si>
  <si>
    <t>18:15:000000:983</t>
  </si>
  <si>
    <t>18:15:000000:1136</t>
  </si>
  <si>
    <t>18:15:000000:1150</t>
  </si>
  <si>
    <t>18:15:000000:1138</t>
  </si>
  <si>
    <t>18:15:000000:1138-18/065/2022-3 от 25.04.2022</t>
  </si>
  <si>
    <t>18:15:000000:1136-18/065/2022-3 от 22.04.2022</t>
  </si>
  <si>
    <t>18:15:000000:953</t>
  </si>
  <si>
    <t>18:15:000000:1150-18/058/2022-3 от 25.04.2022</t>
  </si>
  <si>
    <t>18:15:000000:775-18/114/2022-5 от 25.04.2022</t>
  </si>
  <si>
    <t>18:15:000000:775</t>
  </si>
  <si>
    <t>18:15:052051:214-18/072/2022-3 от 26.04.2022</t>
  </si>
  <si>
    <t>18:15:021001:673-18/065/2022-3 от 26.04.2022</t>
  </si>
  <si>
    <t>18:15:021001:673</t>
  </si>
  <si>
    <t>18:15:000000:792</t>
  </si>
  <si>
    <t>18:15:000000:792-18/075/2022-4 от 25.04.2022</t>
  </si>
  <si>
    <t>18:15:000000:848-18/072/2022-3 от 26.04.2022</t>
  </si>
  <si>
    <t>18:15:000000:848</t>
  </si>
  <si>
    <t>18:15:000000:953-18/072/2022-3 от 26.04.2022</t>
  </si>
  <si>
    <t>18:15:000000:790</t>
  </si>
  <si>
    <t>18:15:000000:790-18/065/2022-4 от 26.04.2022</t>
  </si>
  <si>
    <t>18:15:064001:42-18/065/2022-3 от  26.04.2022</t>
  </si>
  <si>
    <t>18:15:064001:42</t>
  </si>
  <si>
    <t>18:15:000000:735</t>
  </si>
  <si>
    <t>18:15:000000:735-18/119/2022-3 от 26.04.2022</t>
  </si>
  <si>
    <t>18:15:024001:305</t>
  </si>
  <si>
    <t>18:15:052065:152</t>
  </si>
  <si>
    <t>18:15:024001:305-18/059/2022-4 от 25.04.2022</t>
  </si>
  <si>
    <t>18:15:052065:152-18/072/2022-6 от 25.04.2022</t>
  </si>
  <si>
    <t>18:15:000000:262</t>
  </si>
  <si>
    <t>18:15:000000:262-18/116/2022-3 от 26.04.2022</t>
  </si>
  <si>
    <t>18:15:000000:791</t>
  </si>
  <si>
    <t>18:15:089001:233</t>
  </si>
  <si>
    <t>18:15:070001:29</t>
  </si>
  <si>
    <t>18:15:000000:791-18/116/2022-4 от 26.04.2022</t>
  </si>
  <si>
    <t>18:15:070001:29-18/119/2022-5 от 26.04.2022</t>
  </si>
  <si>
    <t>18:15:043001:188</t>
  </si>
  <si>
    <t>18:15:043001:188-18/116/2022-3 от 25.04.2022</t>
  </si>
  <si>
    <t>18:15:054001:408</t>
  </si>
  <si>
    <t>18:15:054001:408-18/116/2022-3 от 25.04.2022</t>
  </si>
  <si>
    <t>18:15:089001:233-18/119/2022-5 от 25.04.2022</t>
  </si>
  <si>
    <t>18:15:021001:674</t>
  </si>
  <si>
    <t>18:15:000000:915</t>
  </si>
  <si>
    <t>18:15:000000:811</t>
  </si>
  <si>
    <t>18:15:021001:674-18/119/2022-3 от 26.04.2022</t>
  </si>
  <si>
    <t>18:15:052081:124</t>
  </si>
  <si>
    <t>18:15:052081:124-18/116/2022-2 от 25.04.2022</t>
  </si>
  <si>
    <t>18:15:052029:191</t>
  </si>
  <si>
    <t>18:15:052001:501</t>
  </si>
  <si>
    <t>18:15:000000:1131</t>
  </si>
  <si>
    <t>18:15:000000:960</t>
  </si>
  <si>
    <t>18:15:000000:952</t>
  </si>
  <si>
    <t>18:15:052043:263</t>
  </si>
  <si>
    <t>18:15:052029:191-18/072/2022-3 от 26.04.2022</t>
  </si>
  <si>
    <t>18:15:000000:734</t>
  </si>
  <si>
    <t>18:15:000000:734-18/058/2022-3 от 25.04.2022</t>
  </si>
  <si>
    <t>18:15:021001:672</t>
  </si>
  <si>
    <t>18:15:021002:678</t>
  </si>
  <si>
    <t>18:15:021001:672-18/072/2022-3 от 25.04.2022</t>
  </si>
  <si>
    <t>18:15:000000:811-18/073/2022-3 от 25.04.2022</t>
  </si>
  <si>
    <t>18:15:059001:181</t>
  </si>
  <si>
    <t>18:15:059001:181-18/065/2022-3 от 26.04.2022</t>
  </si>
  <si>
    <t>18:15:000000:323</t>
  </si>
  <si>
    <t>18:15:000000:323-18/073/2022-2 от 25.04.2022</t>
  </si>
  <si>
    <t>18:15:000000:915-18/073/2022-3 от 25.04.2022</t>
  </si>
  <si>
    <t>18:15:094001:83</t>
  </si>
  <si>
    <t>18:15:094001:83-18/116/2022-3 от 25.04.2022</t>
  </si>
  <si>
    <t>18:15:000000:913</t>
  </si>
  <si>
    <t>18:15:000000:913-18/119/2022-4 от 26.04.2022</t>
  </si>
  <si>
    <t>18:15:021002:678-18/116/2022-3 от 25.04.2022</t>
  </si>
  <si>
    <t>18:15:093001:73</t>
  </si>
  <si>
    <t>18:15:093001:73-18/116/2022-3 от 25.04.2022</t>
  </si>
  <si>
    <t>18:15:062001:203</t>
  </si>
  <si>
    <t>18:15:062001:203-18/116/2022-5 от 25.04.2022</t>
  </si>
  <si>
    <t>18:15:000000:917-18/072/2022-3 от 27.04.2022</t>
  </si>
  <si>
    <t>18:15:000000:917</t>
  </si>
  <si>
    <t>18:15:000000:773-18/116/2022-5 от 25.04.2022</t>
  </si>
  <si>
    <t>18:15:000000:773</t>
  </si>
  <si>
    <t>18:15:000000:777</t>
  </si>
  <si>
    <t>18:15:000000:777-18/119/2022-5 от 25.04.2022</t>
  </si>
  <si>
    <t>18:15:000000:914</t>
  </si>
  <si>
    <t>18:15:000000:914-18/063/2022-3 от 27.04.2022</t>
  </si>
  <si>
    <t>18:15:052054:50</t>
  </si>
  <si>
    <t>18:15:052054:50-18/119/2022-4 от 25.04.2022</t>
  </si>
  <si>
    <t>18:15:000000:952-18/058/2022-3 от 25.04.2022</t>
  </si>
  <si>
    <t>18:15:052014:137-18/072/2022-3 от 21.04.2022</t>
  </si>
  <si>
    <t>18:15:000000:1131-18/065/2022-3 от 25.04.2022</t>
  </si>
  <si>
    <t>18:15:052043:263-18/058/2022-3 от 25.04.2022</t>
  </si>
  <si>
    <t>18:15:024001:300-18/061/2022-4 от 05.05.2022</t>
  </si>
  <si>
    <t>18:15:024001:300</t>
  </si>
  <si>
    <t>18:15:052001:501-18/075/2022-3 от 06.05.2022</t>
  </si>
  <si>
    <t>18:15:021002:682</t>
  </si>
  <si>
    <t>оформлено на район, нужна перерегистрация на округ</t>
  </si>
  <si>
    <t>глубина 80 м</t>
  </si>
  <si>
    <t>заявка БТИ</t>
  </si>
  <si>
    <t>18:15:070001:141-18/119/2022-4 от 25.04.2022</t>
  </si>
  <si>
    <t>18:15:052044:77-18/075/2022-3 от 13.05.2022</t>
  </si>
  <si>
    <t>18:15:007001:1184-18/123/2022-3 от 12.05.2022</t>
  </si>
  <si>
    <t>18:15:052030:490-18/063/2022-3 от 13.05.2022</t>
  </si>
  <si>
    <t>18:15:052052:77-18/065/2022-2 от 13.05.2022</t>
  </si>
  <si>
    <t>18:15:026001:412-18/058/2022-3 от 13.05.2022</t>
  </si>
  <si>
    <t>18:15:023002:476-18/123/2022-3 от 13.05.2022</t>
  </si>
  <si>
    <t>18:15:052055:76-18/065/2022-3 от 13.05.2022</t>
  </si>
  <si>
    <t>18:15:054003:376-18/065/2022-2 от 13.05.2022</t>
  </si>
  <si>
    <t>18:15:028001:360-18/123/2022-2 от 12.05.2022</t>
  </si>
  <si>
    <t>18:15:052032:191-18/065/2022-3 от 13.05.2022</t>
  </si>
  <si>
    <t>18:15:036002:289-18/065/2022-2 от 13.05.2022</t>
  </si>
  <si>
    <t>18:15:034001:361-18/123/2022-2 от 12.05.2022</t>
  </si>
  <si>
    <t>18:15:033002:1066-18/123/2022-2 от 12.05.2022</t>
  </si>
  <si>
    <t>18:15:021002:682-18/075/2022-3 от 18.05.2022</t>
  </si>
  <si>
    <t>ЗУ 18:15:041001:89 (времен)</t>
  </si>
  <si>
    <t>ЗУ 18:15:024001:269 (врем)</t>
  </si>
  <si>
    <t>ЗУ 18:15:024001:270 (врем)</t>
  </si>
  <si>
    <t>ЗУ 18:15:005001:408 (врем)</t>
  </si>
  <si>
    <t>Водопроводные сети, находящиеся в собственности муниципального образования "Красногорский район" на 2022 г</t>
  </si>
  <si>
    <t>Канализационные сети и очистные сооружения, находящиеся в собственности муниципального образования "Красногорский район", на 2022 г</t>
  </si>
  <si>
    <t>Перечень скважин и водонапорных башен, находящихся в собственности муниципального образования "Красногорский район" на 2022 г.</t>
  </si>
  <si>
    <t xml:space="preserve">Перечень тепловых сетей, находящихся в собственности муниципального образования "Муниципальный округ Красногорский район УР"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</si>
</sst>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\ _₽"/>
    <numFmt numFmtId="166" formatCode="_-* #,##0.00_р_._-;\-* #,##0.00_р_._-;_-* &quot;-&quot;??_р_.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6"/>
      <name val="Arial Cyr"/>
      <charset val="204"/>
    </font>
    <font>
      <sz val="16"/>
      <color theme="1"/>
      <name val="Calibri"/>
      <family val="2"/>
      <scheme val="minor"/>
    </font>
    <font>
      <b/>
      <sz val="16"/>
      <color theme="5" tint="-0.249977111117893"/>
      <name val="Arial Cyr"/>
      <charset val="204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9"/>
      <color rgb="FF2121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9" tint="-0.499984740745262"/>
      <name val="Calibri"/>
      <family val="2"/>
      <scheme val="minor"/>
    </font>
    <font>
      <sz val="7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8"/>
      <name val="Arial"/>
      <family val="2"/>
    </font>
    <font>
      <sz val="10"/>
      <color theme="9" tint="-0.499984740745262"/>
      <name val="Times New Roman"/>
      <family val="1"/>
      <charset val="204"/>
    </font>
    <font>
      <sz val="8"/>
      <color rgb="FF21212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36" fillId="0" borderId="0"/>
    <xf numFmtId="166" fontId="36" fillId="0" borderId="0" applyFont="0" applyFill="0" applyBorder="0" applyAlignment="0" applyProtection="0"/>
    <xf numFmtId="0" fontId="49" fillId="0" borderId="0"/>
  </cellStyleXfs>
  <cellXfs count="43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5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justify" vertical="center"/>
    </xf>
    <xf numFmtId="0" fontId="6" fillId="0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6" fillId="0" borderId="0" xfId="0" applyFont="1"/>
    <xf numFmtId="0" fontId="5" fillId="8" borderId="1" xfId="0" applyFont="1" applyFill="1" applyBorder="1" applyAlignment="1">
      <alignment vertical="top" wrapText="1"/>
    </xf>
    <xf numFmtId="0" fontId="0" fillId="8" borderId="0" xfId="0" applyFill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8" borderId="1" xfId="0" applyFont="1" applyFill="1" applyBorder="1" applyAlignment="1">
      <alignment horizontal="center" wrapText="1"/>
    </xf>
    <xf numFmtId="0" fontId="6" fillId="8" borderId="1" xfId="0" applyFont="1" applyFill="1" applyBorder="1"/>
    <xf numFmtId="0" fontId="19" fillId="3" borderId="1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8" borderId="0" xfId="0" applyFont="1" applyFill="1"/>
    <xf numFmtId="0" fontId="11" fillId="3" borderId="0" xfId="0" applyFont="1" applyFill="1" applyAlignment="1">
      <alignment horizontal="center" vertical="center" wrapText="1"/>
    </xf>
    <xf numFmtId="0" fontId="0" fillId="0" borderId="0" xfId="0" applyFill="1"/>
    <xf numFmtId="0" fontId="25" fillId="3" borderId="1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justify"/>
    </xf>
    <xf numFmtId="0" fontId="16" fillId="3" borderId="1" xfId="0" applyFont="1" applyFill="1" applyBorder="1" applyAlignment="1">
      <alignment horizontal="center" wrapText="1"/>
    </xf>
    <xf numFmtId="0" fontId="0" fillId="3" borderId="0" xfId="0" applyFill="1"/>
    <xf numFmtId="0" fontId="10" fillId="3" borderId="1" xfId="0" applyFont="1" applyFill="1" applyBorder="1" applyAlignment="1">
      <alignment horizontal="justify"/>
    </xf>
    <xf numFmtId="0" fontId="11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wrapText="1"/>
    </xf>
    <xf numFmtId="14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wrapText="1"/>
    </xf>
    <xf numFmtId="14" fontId="16" fillId="3" borderId="1" xfId="0" applyNumberFormat="1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justify" wrapText="1"/>
    </xf>
    <xf numFmtId="0" fontId="23" fillId="3" borderId="0" xfId="0" applyFont="1" applyFill="1"/>
    <xf numFmtId="14" fontId="16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justify" vertical="top" wrapText="1"/>
    </xf>
    <xf numFmtId="20" fontId="16" fillId="3" borderId="1" xfId="0" applyNumberFormat="1" applyFont="1" applyFill="1" applyBorder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6" fillId="5" borderId="1" xfId="0" applyFont="1" applyFill="1" applyBorder="1"/>
    <xf numFmtId="0" fontId="13" fillId="3" borderId="1" xfId="0" applyFont="1" applyFill="1" applyBorder="1" applyAlignment="1">
      <alignment vertical="top" wrapText="1"/>
    </xf>
    <xf numFmtId="0" fontId="16" fillId="3" borderId="0" xfId="0" applyFont="1" applyFill="1" applyAlignment="1">
      <alignment horizontal="justify" vertical="center"/>
    </xf>
    <xf numFmtId="0" fontId="6" fillId="3" borderId="1" xfId="0" applyFont="1" applyFill="1" applyBorder="1"/>
    <xf numFmtId="0" fontId="18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1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0" fillId="12" borderId="0" xfId="0" applyFill="1"/>
    <xf numFmtId="0" fontId="31" fillId="9" borderId="0" xfId="0" applyFont="1" applyFill="1"/>
    <xf numFmtId="0" fontId="5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7" borderId="9" xfId="0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justify"/>
    </xf>
    <xf numFmtId="0" fontId="0" fillId="5" borderId="0" xfId="0" applyFill="1"/>
    <xf numFmtId="0" fontId="5" fillId="6" borderId="1" xfId="0" applyFont="1" applyFill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justify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/>
    </xf>
    <xf numFmtId="0" fontId="40" fillId="10" borderId="1" xfId="0" applyFont="1" applyFill="1" applyBorder="1" applyAlignment="1">
      <alignment horizontal="justify"/>
    </xf>
    <xf numFmtId="0" fontId="16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justify"/>
    </xf>
    <xf numFmtId="0" fontId="20" fillId="0" borderId="1" xfId="0" applyFont="1" applyFill="1" applyBorder="1" applyAlignment="1">
      <alignment horizontal="justify"/>
    </xf>
    <xf numFmtId="0" fontId="20" fillId="0" borderId="3" xfId="0" applyFont="1" applyBorder="1" applyAlignment="1">
      <alignment horizontal="justify"/>
    </xf>
    <xf numFmtId="0" fontId="6" fillId="8" borderId="1" xfId="0" applyFont="1" applyFill="1" applyBorder="1" applyAlignment="1">
      <alignment wrapText="1"/>
    </xf>
    <xf numFmtId="165" fontId="6" fillId="0" borderId="1" xfId="0" applyNumberFormat="1" applyFont="1" applyBorder="1"/>
    <xf numFmtId="165" fontId="7" fillId="3" borderId="1" xfId="0" applyNumberFormat="1" applyFont="1" applyFill="1" applyBorder="1" applyAlignment="1">
      <alignment vertical="top" wrapText="1"/>
    </xf>
    <xf numFmtId="165" fontId="17" fillId="0" borderId="1" xfId="0" applyNumberFormat="1" applyFont="1" applyBorder="1"/>
    <xf numFmtId="0" fontId="17" fillId="0" borderId="1" xfId="0" applyFont="1" applyBorder="1"/>
    <xf numFmtId="165" fontId="30" fillId="2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6" fillId="4" borderId="1" xfId="0" applyFont="1" applyFill="1" applyBorder="1" applyAlignment="1">
      <alignment wrapText="1"/>
    </xf>
    <xf numFmtId="0" fontId="5" fillId="7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5" fillId="6" borderId="9" xfId="0" applyFont="1" applyFill="1" applyBorder="1" applyAlignment="1">
      <alignment wrapText="1"/>
    </xf>
    <xf numFmtId="0" fontId="6" fillId="6" borderId="1" xfId="0" applyFont="1" applyFill="1" applyBorder="1" applyAlignment="1"/>
    <xf numFmtId="0" fontId="39" fillId="0" borderId="1" xfId="0" applyFont="1" applyBorder="1" applyAlignment="1"/>
    <xf numFmtId="0" fontId="10" fillId="6" borderId="9" xfId="0" applyNumberFormat="1" applyFont="1" applyFill="1" applyBorder="1" applyAlignment="1">
      <alignment wrapText="1"/>
    </xf>
    <xf numFmtId="0" fontId="25" fillId="6" borderId="1" xfId="0" applyNumberFormat="1" applyFont="1" applyFill="1" applyBorder="1" applyAlignment="1">
      <alignment wrapText="1"/>
    </xf>
    <xf numFmtId="0" fontId="6" fillId="6" borderId="1" xfId="0" applyNumberFormat="1" applyFont="1" applyFill="1" applyBorder="1" applyAlignment="1">
      <alignment wrapText="1"/>
    </xf>
    <xf numFmtId="0" fontId="5" fillId="6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4" fontId="6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/>
    <xf numFmtId="0" fontId="18" fillId="7" borderId="9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165" fontId="0" fillId="2" borderId="1" xfId="0" applyNumberFormat="1" applyFill="1" applyBorder="1"/>
    <xf numFmtId="0" fontId="0" fillId="2" borderId="1" xfId="0" applyFill="1" applyBorder="1"/>
    <xf numFmtId="0" fontId="6" fillId="4" borderId="1" xfId="0" applyFont="1" applyFill="1" applyBorder="1"/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top" wrapText="1"/>
    </xf>
    <xf numFmtId="0" fontId="16" fillId="3" borderId="1" xfId="0" applyNumberFormat="1" applyFont="1" applyFill="1" applyBorder="1" applyAlignment="1">
      <alignment horizontal="left" vertical="top" wrapText="1"/>
    </xf>
    <xf numFmtId="0" fontId="19" fillId="3" borderId="1" xfId="0" applyNumberFormat="1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5" fillId="3" borderId="3" xfId="0" applyNumberFormat="1" applyFont="1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16" fillId="5" borderId="1" xfId="0" applyFont="1" applyFill="1" applyBorder="1" applyAlignment="1">
      <alignment horizontal="center" vertical="top"/>
    </xf>
    <xf numFmtId="0" fontId="44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14" borderId="1" xfId="0" applyFont="1" applyFill="1" applyBorder="1"/>
    <xf numFmtId="0" fontId="6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right" vertical="center" wrapText="1"/>
    </xf>
    <xf numFmtId="0" fontId="0" fillId="14" borderId="0" xfId="0" applyFill="1"/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6" fillId="14" borderId="1" xfId="0" applyFont="1" applyFill="1" applyBorder="1" applyAlignment="1">
      <alignment wrapText="1"/>
    </xf>
    <xf numFmtId="0" fontId="10" fillId="14" borderId="1" xfId="0" applyFont="1" applyFill="1" applyBorder="1" applyAlignment="1">
      <alignment horizontal="center" vertical="center" wrapText="1"/>
    </xf>
    <xf numFmtId="0" fontId="46" fillId="0" borderId="0" xfId="0" applyFont="1"/>
    <xf numFmtId="0" fontId="25" fillId="8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6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28" fillId="0" borderId="1" xfId="0" applyFont="1" applyBorder="1"/>
    <xf numFmtId="165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/>
    <xf numFmtId="0" fontId="26" fillId="0" borderId="1" xfId="0" applyFont="1" applyBorder="1" applyAlignment="1">
      <alignment horizontal="center"/>
    </xf>
    <xf numFmtId="2" fontId="0" fillId="3" borderId="1" xfId="0" applyNumberFormat="1" applyFont="1" applyFill="1" applyBorder="1" applyAlignment="1">
      <alignment horizontal="left" vertical="top"/>
    </xf>
    <xf numFmtId="2" fontId="12" fillId="3" borderId="1" xfId="0" applyNumberFormat="1" applyFont="1" applyFill="1" applyBorder="1" applyAlignment="1">
      <alignment horizontal="left" vertical="top"/>
    </xf>
    <xf numFmtId="0" fontId="40" fillId="8" borderId="1" xfId="0" applyFont="1" applyFill="1" applyBorder="1" applyAlignment="1">
      <alignment horizontal="center" vertical="center"/>
    </xf>
    <xf numFmtId="0" fontId="48" fillId="8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6" fillId="4" borderId="0" xfId="0" applyFont="1" applyFill="1" applyBorder="1"/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0" fontId="10" fillId="4" borderId="1" xfId="0" applyFont="1" applyFill="1" applyBorder="1"/>
    <xf numFmtId="0" fontId="0" fillId="6" borderId="0" xfId="0" applyFill="1"/>
    <xf numFmtId="0" fontId="8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vertical="center" wrapText="1"/>
    </xf>
    <xf numFmtId="0" fontId="6" fillId="0" borderId="5" xfId="0" applyFont="1" applyBorder="1"/>
    <xf numFmtId="0" fontId="16" fillId="0" borderId="5" xfId="0" applyFont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5" xfId="0" applyNumberFormat="1" applyFont="1" applyFill="1" applyBorder="1" applyAlignment="1">
      <alignment horizontal="center" vertical="top" wrapText="1"/>
    </xf>
    <xf numFmtId="0" fontId="6" fillId="3" borderId="5" xfId="0" applyNumberFormat="1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horizontal="center" vertical="top"/>
    </xf>
    <xf numFmtId="0" fontId="26" fillId="0" borderId="5" xfId="0" applyFont="1" applyBorder="1" applyAlignment="1">
      <alignment horizontal="center"/>
    </xf>
    <xf numFmtId="0" fontId="0" fillId="0" borderId="1" xfId="0" applyFill="1" applyBorder="1"/>
    <xf numFmtId="0" fontId="16" fillId="0" borderId="1" xfId="0" applyFont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" xfId="0" applyFont="1" applyFill="1" applyBorder="1" applyAlignment="1">
      <alignment vertical="top"/>
    </xf>
    <xf numFmtId="0" fontId="16" fillId="0" borderId="0" xfId="0" applyFont="1" applyAlignment="1">
      <alignment horizontal="center" vertical="top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6" fillId="8" borderId="1" xfId="0" applyFont="1" applyFill="1" applyBorder="1" applyAlignment="1">
      <alignment vertical="top"/>
    </xf>
    <xf numFmtId="0" fontId="1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165" fontId="0" fillId="0" borderId="0" xfId="0" applyNumberFormat="1"/>
    <xf numFmtId="165" fontId="32" fillId="0" borderId="0" xfId="0" applyNumberFormat="1" applyFont="1" applyAlignment="1">
      <alignment horizontal="center"/>
    </xf>
    <xf numFmtId="4" fontId="48" fillId="4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8" borderId="1" xfId="0" applyNumberFormat="1" applyFont="1" applyFill="1" applyBorder="1" applyAlignment="1">
      <alignment horizontal="center"/>
    </xf>
    <xf numFmtId="165" fontId="16" fillId="0" borderId="1" xfId="0" applyNumberFormat="1" applyFont="1" applyBorder="1" applyAlignment="1">
      <alignment horizontal="center" wrapText="1"/>
    </xf>
    <xf numFmtId="165" fontId="0" fillId="0" borderId="11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/>
    </xf>
    <xf numFmtId="0" fontId="40" fillId="10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1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14" borderId="1" xfId="0" applyFont="1" applyFill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50" fillId="0" borderId="0" xfId="0" applyFont="1"/>
    <xf numFmtId="0" fontId="5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wrapText="1"/>
    </xf>
    <xf numFmtId="0" fontId="25" fillId="3" borderId="1" xfId="0" applyFont="1" applyFill="1" applyBorder="1" applyAlignment="1">
      <alignment vertical="top" wrapText="1"/>
    </xf>
    <xf numFmtId="0" fontId="6" fillId="0" borderId="0" xfId="0" applyFont="1" applyFill="1"/>
    <xf numFmtId="0" fontId="6" fillId="4" borderId="5" xfId="0" applyFont="1" applyFill="1" applyBorder="1" applyAlignment="1"/>
    <xf numFmtId="0" fontId="16" fillId="14" borderId="1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wrapText="1"/>
    </xf>
    <xf numFmtId="0" fontId="5" fillId="3" borderId="3" xfId="0" applyFont="1" applyFill="1" applyBorder="1" applyAlignment="1">
      <alignment horizontal="justify" vertical="top" wrapText="1"/>
    </xf>
    <xf numFmtId="0" fontId="16" fillId="13" borderId="1" xfId="0" applyFont="1" applyFill="1" applyBorder="1" applyAlignment="1">
      <alignment horizontal="justify" vertical="center"/>
    </xf>
    <xf numFmtId="0" fontId="16" fillId="14" borderId="1" xfId="0" applyFont="1" applyFill="1" applyBorder="1" applyAlignment="1">
      <alignment wrapText="1"/>
    </xf>
    <xf numFmtId="0" fontId="8" fillId="14" borderId="1" xfId="0" applyFont="1" applyFill="1" applyBorder="1" applyAlignment="1">
      <alignment wrapText="1"/>
    </xf>
    <xf numFmtId="0" fontId="8" fillId="1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justify" vertical="top"/>
    </xf>
    <xf numFmtId="0" fontId="25" fillId="3" borderId="1" xfId="0" applyFont="1" applyFill="1" applyBorder="1" applyAlignment="1">
      <alignment horizontal="left" wrapText="1"/>
    </xf>
    <xf numFmtId="0" fontId="16" fillId="8" borderId="1" xfId="0" applyFont="1" applyFill="1" applyBorder="1" applyAlignment="1">
      <alignment wrapText="1"/>
    </xf>
    <xf numFmtId="0" fontId="16" fillId="8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vertical="top" wrapText="1"/>
    </xf>
    <xf numFmtId="0" fontId="10" fillId="0" borderId="1" xfId="0" applyFont="1" applyFill="1" applyBorder="1"/>
    <xf numFmtId="0" fontId="5" fillId="0" borderId="5" xfId="0" applyFont="1" applyBorder="1" applyAlignment="1">
      <alignment vertical="top" wrapText="1"/>
    </xf>
    <xf numFmtId="165" fontId="10" fillId="0" borderId="2" xfId="0" applyNumberFormat="1" applyFont="1" applyBorder="1"/>
    <xf numFmtId="165" fontId="10" fillId="0" borderId="1" xfId="0" applyNumberFormat="1" applyFont="1" applyBorder="1"/>
    <xf numFmtId="0" fontId="5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vertical="top"/>
    </xf>
    <xf numFmtId="0" fontId="8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top"/>
    </xf>
    <xf numFmtId="0" fontId="52" fillId="3" borderId="1" xfId="0" applyFont="1" applyFill="1" applyBorder="1" applyAlignment="1">
      <alignment vertical="top" wrapText="1"/>
    </xf>
    <xf numFmtId="0" fontId="47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2" fontId="10" fillId="8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8" borderId="5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left" vertical="top"/>
    </xf>
    <xf numFmtId="2" fontId="0" fillId="5" borderId="1" xfId="0" applyNumberFormat="1" applyFill="1" applyBorder="1" applyAlignment="1">
      <alignment horizontal="center" vertical="top"/>
    </xf>
    <xf numFmtId="2" fontId="28" fillId="0" borderId="1" xfId="0" applyNumberFormat="1" applyFon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0" fontId="16" fillId="3" borderId="9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0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10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justify"/>
    </xf>
    <xf numFmtId="0" fontId="8" fillId="2" borderId="1" xfId="0" applyFont="1" applyFill="1" applyBorder="1" applyAlignment="1">
      <alignment wrapText="1"/>
    </xf>
    <xf numFmtId="0" fontId="25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14" fontId="16" fillId="2" borderId="1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47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center" wrapText="1"/>
    </xf>
    <xf numFmtId="20" fontId="16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left" vertical="top" wrapText="1"/>
    </xf>
    <xf numFmtId="20" fontId="1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top"/>
    </xf>
    <xf numFmtId="0" fontId="51" fillId="2" borderId="0" xfId="0" applyFont="1" applyFill="1" applyAlignment="1">
      <alignment wrapText="1"/>
    </xf>
    <xf numFmtId="0" fontId="38" fillId="2" borderId="1" xfId="0" applyFont="1" applyFill="1" applyBorder="1" applyAlignment="1">
      <alignment wrapText="1"/>
    </xf>
    <xf numFmtId="0" fontId="1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12" fillId="15" borderId="1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6" fillId="11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justify" vertical="center"/>
    </xf>
    <xf numFmtId="0" fontId="10" fillId="3" borderId="10" xfId="0" applyFont="1" applyFill="1" applyBorder="1" applyAlignment="1">
      <alignment horizontal="justify" vertical="center"/>
    </xf>
    <xf numFmtId="0" fontId="10" fillId="3" borderId="2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41" fillId="9" borderId="5" xfId="0" applyFont="1" applyFill="1" applyBorder="1" applyAlignment="1">
      <alignment horizontal="center"/>
    </xf>
    <xf numFmtId="0" fontId="41" fillId="9" borderId="8" xfId="0" applyFont="1" applyFill="1" applyBorder="1" applyAlignment="1">
      <alignment horizontal="center"/>
    </xf>
    <xf numFmtId="0" fontId="41" fillId="9" borderId="9" xfId="0" applyFont="1" applyFill="1" applyBorder="1" applyAlignment="1">
      <alignment horizontal="center"/>
    </xf>
    <xf numFmtId="0" fontId="41" fillId="5" borderId="5" xfId="0" applyFont="1" applyFill="1" applyBorder="1" applyAlignment="1">
      <alignment horizontal="center" vertical="top" wrapText="1"/>
    </xf>
    <xf numFmtId="0" fontId="41" fillId="5" borderId="8" xfId="0" applyFont="1" applyFill="1" applyBorder="1" applyAlignment="1">
      <alignment horizontal="center" vertical="top" wrapText="1"/>
    </xf>
    <xf numFmtId="0" fontId="41" fillId="5" borderId="9" xfId="0" applyFont="1" applyFill="1" applyBorder="1" applyAlignment="1">
      <alignment horizontal="center" vertical="top" wrapText="1"/>
    </xf>
    <xf numFmtId="0" fontId="42" fillId="9" borderId="13" xfId="0" applyFont="1" applyFill="1" applyBorder="1" applyAlignment="1">
      <alignment horizontal="center"/>
    </xf>
    <xf numFmtId="0" fontId="42" fillId="9" borderId="14" xfId="0" applyFont="1" applyFill="1" applyBorder="1" applyAlignment="1">
      <alignment horizontal="center"/>
    </xf>
    <xf numFmtId="0" fontId="42" fillId="9" borderId="1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45" fillId="0" borderId="0" xfId="0" applyFont="1" applyAlignment="1">
      <alignment horizontal="center" wrapText="1"/>
    </xf>
    <xf numFmtId="0" fontId="45" fillId="0" borderId="7" xfId="0" applyFont="1" applyBorder="1" applyAlignment="1">
      <alignment horizontal="center" wrapText="1"/>
    </xf>
    <xf numFmtId="0" fontId="10" fillId="6" borderId="5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6" borderId="16" xfId="0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1"/>
    <cellStyle name="Обычный 4" xfId="4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76;&#1077;&#1090;&#1089;&#1072;&#1076;%20&#8470;%203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O20">
            <v>67409325.159999996</v>
          </cell>
        </row>
        <row r="22">
          <cell r="O22">
            <v>434571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workbookViewId="0">
      <selection activeCell="C2" sqref="C2"/>
    </sheetView>
  </sheetViews>
  <sheetFormatPr defaultRowHeight="15" x14ac:dyDescent="0.25"/>
  <cols>
    <col min="1" max="1" width="4.42578125" customWidth="1"/>
    <col min="2" max="2" width="26.5703125" customWidth="1"/>
    <col min="3" max="3" width="19.5703125" customWidth="1"/>
    <col min="4" max="4" width="9.85546875" customWidth="1"/>
    <col min="5" max="5" width="9.7109375" customWidth="1"/>
    <col min="6" max="6" width="17.7109375" customWidth="1"/>
    <col min="7" max="7" width="22.42578125" customWidth="1"/>
    <col min="8" max="8" width="14.85546875" style="164" customWidth="1"/>
    <col min="9" max="9" width="15.85546875" customWidth="1"/>
    <col min="10" max="10" width="23.140625" customWidth="1"/>
  </cols>
  <sheetData>
    <row r="2" spans="1:10" ht="21" x14ac:dyDescent="0.35">
      <c r="A2" s="1"/>
      <c r="C2" s="74" t="s">
        <v>465</v>
      </c>
      <c r="D2" s="72"/>
      <c r="E2" s="73"/>
    </row>
    <row r="3" spans="1:10" ht="51" x14ac:dyDescent="0.25">
      <c r="A3" s="186" t="s">
        <v>47</v>
      </c>
      <c r="B3" s="186" t="s">
        <v>106</v>
      </c>
      <c r="C3" s="186" t="s">
        <v>22</v>
      </c>
      <c r="D3" s="186" t="s">
        <v>432</v>
      </c>
      <c r="E3" s="186" t="s">
        <v>386</v>
      </c>
      <c r="F3" s="186" t="s">
        <v>176</v>
      </c>
      <c r="G3" s="186" t="s">
        <v>433</v>
      </c>
      <c r="H3" s="305" t="s">
        <v>434</v>
      </c>
      <c r="I3" s="186" t="s">
        <v>282</v>
      </c>
      <c r="J3" s="186" t="s">
        <v>461</v>
      </c>
    </row>
    <row r="4" spans="1:10" ht="93.75" customHeight="1" x14ac:dyDescent="0.25">
      <c r="A4" s="377">
        <v>1</v>
      </c>
      <c r="B4" s="23" t="s">
        <v>179</v>
      </c>
      <c r="C4" s="23" t="s">
        <v>177</v>
      </c>
      <c r="D4" s="23">
        <v>215.8</v>
      </c>
      <c r="E4" s="23" t="s">
        <v>178</v>
      </c>
      <c r="F4" s="378" t="s">
        <v>438</v>
      </c>
      <c r="G4" s="374" t="s">
        <v>820</v>
      </c>
      <c r="H4" s="307" t="s">
        <v>403</v>
      </c>
      <c r="I4" s="191" t="s">
        <v>163</v>
      </c>
      <c r="J4" s="377" t="s">
        <v>436</v>
      </c>
    </row>
    <row r="5" spans="1:10" ht="74.25" customHeight="1" x14ac:dyDescent="0.25">
      <c r="A5" s="377">
        <v>2</v>
      </c>
      <c r="B5" s="23" t="s">
        <v>181</v>
      </c>
      <c r="C5" s="23" t="s">
        <v>180</v>
      </c>
      <c r="D5" s="23">
        <v>136.4</v>
      </c>
      <c r="E5" s="23" t="s">
        <v>182</v>
      </c>
      <c r="F5" s="378" t="s">
        <v>439</v>
      </c>
      <c r="G5" s="374" t="s">
        <v>818</v>
      </c>
      <c r="H5" s="307" t="s">
        <v>403</v>
      </c>
      <c r="I5" s="191" t="s">
        <v>163</v>
      </c>
      <c r="J5" s="377" t="s">
        <v>436</v>
      </c>
    </row>
    <row r="6" spans="1:10" ht="63.75" x14ac:dyDescent="0.25">
      <c r="A6" s="377">
        <f t="shared" ref="A6:A16" si="0">A5+1</f>
        <v>3</v>
      </c>
      <c r="B6" s="22" t="s">
        <v>437</v>
      </c>
      <c r="C6" s="22" t="s">
        <v>455</v>
      </c>
      <c r="D6" s="22">
        <v>143.9</v>
      </c>
      <c r="E6" s="22">
        <v>1983</v>
      </c>
      <c r="F6" s="93" t="s">
        <v>156</v>
      </c>
      <c r="G6" s="374" t="s">
        <v>821</v>
      </c>
      <c r="H6" s="306" t="s">
        <v>403</v>
      </c>
      <c r="I6" s="93" t="s">
        <v>163</v>
      </c>
      <c r="J6" s="377" t="s">
        <v>436</v>
      </c>
    </row>
    <row r="7" spans="1:10" s="75" customFormat="1" ht="29.25" customHeight="1" x14ac:dyDescent="0.25">
      <c r="A7" s="377">
        <f t="shared" si="0"/>
        <v>4</v>
      </c>
      <c r="B7" s="23" t="s">
        <v>184</v>
      </c>
      <c r="C7" s="23" t="s">
        <v>185</v>
      </c>
      <c r="D7" s="23">
        <v>102.8</v>
      </c>
      <c r="E7" s="23">
        <v>1979</v>
      </c>
      <c r="F7" s="23" t="s">
        <v>183</v>
      </c>
      <c r="G7" s="375" t="s">
        <v>824</v>
      </c>
      <c r="H7" s="143" t="s">
        <v>403</v>
      </c>
      <c r="I7" s="378" t="s">
        <v>163</v>
      </c>
      <c r="J7" s="377" t="s">
        <v>436</v>
      </c>
    </row>
    <row r="8" spans="1:10" s="75" customFormat="1" ht="63.75" x14ac:dyDescent="0.25">
      <c r="A8" s="377">
        <f t="shared" si="0"/>
        <v>5</v>
      </c>
      <c r="B8" s="23" t="s">
        <v>1</v>
      </c>
      <c r="C8" s="23" t="s">
        <v>254</v>
      </c>
      <c r="D8" s="23">
        <v>83.8</v>
      </c>
      <c r="E8" s="23">
        <v>1960</v>
      </c>
      <c r="F8" s="378" t="s">
        <v>440</v>
      </c>
      <c r="G8" s="374" t="s">
        <v>827</v>
      </c>
      <c r="H8" s="181" t="s">
        <v>403</v>
      </c>
      <c r="I8" s="377" t="s">
        <v>163</v>
      </c>
      <c r="J8" s="377" t="s">
        <v>436</v>
      </c>
    </row>
    <row r="9" spans="1:10" s="75" customFormat="1" ht="114.75" x14ac:dyDescent="0.25">
      <c r="A9" s="377">
        <f t="shared" si="0"/>
        <v>6</v>
      </c>
      <c r="B9" s="23" t="s">
        <v>251</v>
      </c>
      <c r="C9" s="23" t="s">
        <v>454</v>
      </c>
      <c r="D9" s="190">
        <v>20.399999999999999</v>
      </c>
      <c r="E9" s="23">
        <v>2005</v>
      </c>
      <c r="F9" s="378" t="s">
        <v>442</v>
      </c>
      <c r="G9" s="374" t="s">
        <v>823</v>
      </c>
      <c r="H9" s="308" t="s">
        <v>403</v>
      </c>
      <c r="I9" s="188" t="s">
        <v>163</v>
      </c>
      <c r="J9" s="377" t="s">
        <v>436</v>
      </c>
    </row>
    <row r="10" spans="1:10" s="76" customFormat="1" ht="71.25" customHeight="1" x14ac:dyDescent="0.25">
      <c r="A10" s="377">
        <f t="shared" si="0"/>
        <v>7</v>
      </c>
      <c r="B10" s="23" t="s">
        <v>249</v>
      </c>
      <c r="C10" s="23" t="s">
        <v>441</v>
      </c>
      <c r="D10" s="192">
        <v>24</v>
      </c>
      <c r="E10" s="23">
        <v>2008</v>
      </c>
      <c r="F10" s="378" t="s">
        <v>250</v>
      </c>
      <c r="G10" s="374" t="s">
        <v>819</v>
      </c>
      <c r="H10" s="306" t="s">
        <v>403</v>
      </c>
      <c r="I10" s="93" t="s">
        <v>163</v>
      </c>
      <c r="J10" s="377" t="s">
        <v>436</v>
      </c>
    </row>
    <row r="11" spans="1:10" s="76" customFormat="1" ht="63.75" x14ac:dyDescent="0.25">
      <c r="A11" s="377">
        <f t="shared" si="0"/>
        <v>8</v>
      </c>
      <c r="B11" s="190" t="s">
        <v>308</v>
      </c>
      <c r="C11" s="190" t="s">
        <v>443</v>
      </c>
      <c r="D11" s="190">
        <v>125.6</v>
      </c>
      <c r="E11" s="23">
        <v>1982</v>
      </c>
      <c r="F11" s="193" t="s">
        <v>273</v>
      </c>
      <c r="G11" s="376" t="s">
        <v>830</v>
      </c>
      <c r="H11" s="143" t="s">
        <v>403</v>
      </c>
      <c r="I11" s="93" t="s">
        <v>163</v>
      </c>
      <c r="J11" s="377" t="s">
        <v>436</v>
      </c>
    </row>
    <row r="12" spans="1:10" ht="63.75" x14ac:dyDescent="0.25">
      <c r="A12" s="377">
        <f t="shared" si="0"/>
        <v>9</v>
      </c>
      <c r="B12" s="23" t="s">
        <v>444</v>
      </c>
      <c r="C12" s="190" t="s">
        <v>445</v>
      </c>
      <c r="D12" s="194">
        <v>51.8</v>
      </c>
      <c r="E12" s="195">
        <v>1975</v>
      </c>
      <c r="F12" s="196" t="s">
        <v>166</v>
      </c>
      <c r="G12" s="374" t="s">
        <v>829</v>
      </c>
      <c r="H12" s="306" t="s">
        <v>403</v>
      </c>
      <c r="I12" s="93" t="s">
        <v>163</v>
      </c>
      <c r="J12" s="377" t="s">
        <v>436</v>
      </c>
    </row>
    <row r="13" spans="1:10" ht="110.25" customHeight="1" x14ac:dyDescent="0.25">
      <c r="A13" s="377">
        <f t="shared" si="0"/>
        <v>10</v>
      </c>
      <c r="B13" s="22" t="s">
        <v>447</v>
      </c>
      <c r="C13" s="189" t="s">
        <v>446</v>
      </c>
      <c r="D13" s="189">
        <v>29.4</v>
      </c>
      <c r="E13" s="22">
        <v>1991</v>
      </c>
      <c r="F13" s="93" t="s">
        <v>164</v>
      </c>
      <c r="G13" s="374" t="s">
        <v>826</v>
      </c>
      <c r="H13" s="306" t="s">
        <v>403</v>
      </c>
      <c r="I13" s="93" t="s">
        <v>163</v>
      </c>
      <c r="J13" s="377" t="s">
        <v>436</v>
      </c>
    </row>
    <row r="14" spans="1:10" ht="66.75" customHeight="1" x14ac:dyDescent="0.25">
      <c r="A14" s="377">
        <f t="shared" si="0"/>
        <v>11</v>
      </c>
      <c r="B14" s="23" t="s">
        <v>449</v>
      </c>
      <c r="C14" s="190" t="s">
        <v>448</v>
      </c>
      <c r="D14" s="189">
        <v>45.3</v>
      </c>
      <c r="E14" s="22">
        <v>2015</v>
      </c>
      <c r="F14" s="93" t="s">
        <v>97</v>
      </c>
      <c r="G14" s="374" t="s">
        <v>828</v>
      </c>
      <c r="H14" s="306" t="s">
        <v>403</v>
      </c>
      <c r="I14" s="93" t="s">
        <v>163</v>
      </c>
      <c r="J14" s="377" t="s">
        <v>436</v>
      </c>
    </row>
    <row r="15" spans="1:10" ht="63.75" x14ac:dyDescent="0.25">
      <c r="A15" s="377">
        <f t="shared" si="0"/>
        <v>12</v>
      </c>
      <c r="B15" s="22" t="s">
        <v>450</v>
      </c>
      <c r="C15" s="189" t="s">
        <v>451</v>
      </c>
      <c r="D15" s="189">
        <v>83.3</v>
      </c>
      <c r="E15" s="22">
        <v>1987</v>
      </c>
      <c r="F15" s="93" t="s">
        <v>165</v>
      </c>
      <c r="G15" s="374" t="s">
        <v>825</v>
      </c>
      <c r="H15" s="306" t="s">
        <v>403</v>
      </c>
      <c r="I15" s="93" t="s">
        <v>163</v>
      </c>
      <c r="J15" s="377" t="s">
        <v>436</v>
      </c>
    </row>
    <row r="16" spans="1:10" ht="89.25" x14ac:dyDescent="0.25">
      <c r="A16" s="377">
        <f t="shared" si="0"/>
        <v>13</v>
      </c>
      <c r="B16" s="23" t="s">
        <v>253</v>
      </c>
      <c r="C16" s="190" t="s">
        <v>252</v>
      </c>
      <c r="D16" s="190">
        <v>176.9</v>
      </c>
      <c r="E16" s="27">
        <v>2002</v>
      </c>
      <c r="F16" s="378" t="s">
        <v>452</v>
      </c>
      <c r="G16" s="374" t="s">
        <v>822</v>
      </c>
      <c r="H16" s="143" t="s">
        <v>403</v>
      </c>
      <c r="I16" s="378" t="s">
        <v>163</v>
      </c>
      <c r="J16" s="377" t="s">
        <v>436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3"/>
  <sheetViews>
    <sheetView workbookViewId="0">
      <selection activeCell="J4" sqref="J4"/>
    </sheetView>
  </sheetViews>
  <sheetFormatPr defaultRowHeight="15" x14ac:dyDescent="0.25"/>
  <cols>
    <col min="1" max="1" width="6.28515625" customWidth="1"/>
    <col min="2" max="2" width="18.28515625" customWidth="1"/>
    <col min="3" max="3" width="25.140625" style="18" customWidth="1"/>
    <col min="4" max="4" width="7.7109375" customWidth="1"/>
    <col min="5" max="5" width="7.28515625" customWidth="1"/>
    <col min="6" max="6" width="15.5703125" customWidth="1"/>
    <col min="7" max="7" width="25.140625" customWidth="1"/>
    <col min="8" max="8" width="22.28515625" customWidth="1"/>
    <col min="9" max="9" width="16.28515625" customWidth="1"/>
    <col min="10" max="10" width="16.42578125" customWidth="1"/>
    <col min="11" max="11" width="15.5703125" customWidth="1"/>
  </cols>
  <sheetData>
    <row r="2" spans="1:11" ht="31.5" customHeight="1" x14ac:dyDescent="0.25">
      <c r="A2" s="382" t="s">
        <v>839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 ht="72.75" customHeight="1" x14ac:dyDescent="0.25">
      <c r="A3" s="106" t="s">
        <v>7</v>
      </c>
      <c r="B3" s="106" t="s">
        <v>106</v>
      </c>
      <c r="C3" s="106" t="s">
        <v>8</v>
      </c>
      <c r="D3" s="106" t="s">
        <v>9</v>
      </c>
      <c r="E3" s="106" t="s">
        <v>10</v>
      </c>
      <c r="F3" s="109" t="s">
        <v>2</v>
      </c>
      <c r="G3" s="107" t="s">
        <v>354</v>
      </c>
      <c r="H3" s="108" t="s">
        <v>277</v>
      </c>
      <c r="I3" s="108" t="s">
        <v>115</v>
      </c>
      <c r="J3" s="108" t="s">
        <v>281</v>
      </c>
      <c r="K3" s="108" t="s">
        <v>282</v>
      </c>
    </row>
    <row r="4" spans="1:11" ht="69.75" customHeight="1" x14ac:dyDescent="0.25">
      <c r="A4" s="3">
        <v>1</v>
      </c>
      <c r="B4" s="3" t="s">
        <v>12</v>
      </c>
      <c r="C4" s="3" t="s">
        <v>522</v>
      </c>
      <c r="D4" s="274">
        <v>2558</v>
      </c>
      <c r="E4" s="292">
        <v>1975</v>
      </c>
      <c r="F4" s="293">
        <f>451068+1589770.18+135000</f>
        <v>2175838.1799999997</v>
      </c>
      <c r="G4" s="224" t="s">
        <v>5</v>
      </c>
      <c r="H4" s="335" t="s">
        <v>597</v>
      </c>
      <c r="I4" s="294" t="s">
        <v>81</v>
      </c>
      <c r="J4" s="134" t="s">
        <v>169</v>
      </c>
      <c r="K4" s="134" t="s">
        <v>163</v>
      </c>
    </row>
    <row r="5" spans="1:11" ht="47.25" customHeight="1" x14ac:dyDescent="0.25">
      <c r="A5" s="3">
        <v>2</v>
      </c>
      <c r="B5" s="3" t="s">
        <v>43</v>
      </c>
      <c r="C5" s="3" t="s">
        <v>278</v>
      </c>
      <c r="D5" s="3">
        <v>240</v>
      </c>
      <c r="E5" s="295">
        <v>1969</v>
      </c>
      <c r="F5" s="296">
        <v>238607</v>
      </c>
      <c r="G5" s="224" t="s">
        <v>5</v>
      </c>
      <c r="H5" s="338" t="s">
        <v>607</v>
      </c>
      <c r="I5" s="294" t="s">
        <v>83</v>
      </c>
      <c r="J5" s="134" t="s">
        <v>169</v>
      </c>
      <c r="K5" s="134" t="s">
        <v>163</v>
      </c>
    </row>
    <row r="6" spans="1:11" ht="54.75" customHeight="1" x14ac:dyDescent="0.25">
      <c r="A6" s="3">
        <v>3</v>
      </c>
      <c r="B6" s="3" t="s">
        <v>13</v>
      </c>
      <c r="C6" s="3" t="s">
        <v>523</v>
      </c>
      <c r="D6" s="3">
        <v>423</v>
      </c>
      <c r="E6" s="295">
        <v>1979</v>
      </c>
      <c r="F6" s="297">
        <v>1214484</v>
      </c>
      <c r="G6" s="300" t="s">
        <v>5</v>
      </c>
      <c r="H6" s="335" t="s">
        <v>604</v>
      </c>
      <c r="I6" s="294" t="s">
        <v>84</v>
      </c>
      <c r="J6" s="134" t="s">
        <v>169</v>
      </c>
      <c r="K6" s="134" t="s">
        <v>163</v>
      </c>
    </row>
    <row r="7" spans="1:11" ht="56.25" customHeight="1" x14ac:dyDescent="0.25">
      <c r="A7" s="3">
        <v>4</v>
      </c>
      <c r="B7" s="3" t="s">
        <v>14</v>
      </c>
      <c r="C7" s="3" t="s">
        <v>279</v>
      </c>
      <c r="D7" s="3">
        <v>627</v>
      </c>
      <c r="E7" s="295">
        <v>1983</v>
      </c>
      <c r="F7" s="297">
        <v>454070</v>
      </c>
      <c r="G7" s="224" t="s">
        <v>5</v>
      </c>
      <c r="H7" s="338" t="s">
        <v>605</v>
      </c>
      <c r="I7" s="294" t="s">
        <v>85</v>
      </c>
      <c r="J7" s="134" t="s">
        <v>169</v>
      </c>
      <c r="K7" s="134" t="s">
        <v>163</v>
      </c>
    </row>
    <row r="8" spans="1:11" ht="63" customHeight="1" x14ac:dyDescent="0.25">
      <c r="A8" s="3">
        <v>5</v>
      </c>
      <c r="B8" s="3" t="s">
        <v>11</v>
      </c>
      <c r="C8" s="298" t="s">
        <v>280</v>
      </c>
      <c r="D8" s="3">
        <v>34</v>
      </c>
      <c r="E8" s="295">
        <v>1960</v>
      </c>
      <c r="F8" s="297">
        <f>49101/335*50</f>
        <v>7328.5074626865662</v>
      </c>
      <c r="G8" s="224" t="s">
        <v>5</v>
      </c>
      <c r="H8" s="335" t="s">
        <v>610</v>
      </c>
      <c r="I8" s="294" t="s">
        <v>86</v>
      </c>
      <c r="J8" s="134" t="s">
        <v>169</v>
      </c>
      <c r="K8" s="134" t="s">
        <v>163</v>
      </c>
    </row>
    <row r="9" spans="1:11" ht="66.75" customHeight="1" x14ac:dyDescent="0.25">
      <c r="A9" s="3">
        <v>6</v>
      </c>
      <c r="B9" s="243" t="s">
        <v>87</v>
      </c>
      <c r="C9" s="3" t="s">
        <v>88</v>
      </c>
      <c r="D9" s="3">
        <v>54</v>
      </c>
      <c r="E9" s="295">
        <v>1991</v>
      </c>
      <c r="F9" s="297">
        <v>361034</v>
      </c>
      <c r="G9" s="224" t="s">
        <v>5</v>
      </c>
      <c r="H9" s="335" t="s">
        <v>603</v>
      </c>
      <c r="I9" s="294" t="s">
        <v>89</v>
      </c>
      <c r="J9" s="134" t="s">
        <v>169</v>
      </c>
      <c r="K9" s="134" t="s">
        <v>163</v>
      </c>
    </row>
    <row r="10" spans="1:11" ht="60" customHeight="1" x14ac:dyDescent="0.25">
      <c r="A10" s="3">
        <v>7</v>
      </c>
      <c r="B10" s="243" t="s">
        <v>15</v>
      </c>
      <c r="C10" s="274" t="s">
        <v>41</v>
      </c>
      <c r="D10" s="3">
        <v>82</v>
      </c>
      <c r="E10" s="295">
        <v>1968</v>
      </c>
      <c r="F10" s="297">
        <v>156223.85999999999</v>
      </c>
      <c r="G10" s="224" t="s">
        <v>5</v>
      </c>
      <c r="H10" s="335" t="s">
        <v>609</v>
      </c>
      <c r="I10" s="294" t="s">
        <v>90</v>
      </c>
      <c r="J10" s="134" t="s">
        <v>169</v>
      </c>
      <c r="K10" s="134" t="s">
        <v>163</v>
      </c>
    </row>
    <row r="11" spans="1:11" ht="62.25" customHeight="1" x14ac:dyDescent="0.25">
      <c r="A11" s="2">
        <v>8</v>
      </c>
      <c r="B11" s="243" t="s">
        <v>16</v>
      </c>
      <c r="C11" s="274" t="s">
        <v>42</v>
      </c>
      <c r="D11" s="3">
        <v>297</v>
      </c>
      <c r="E11" s="295">
        <v>2015</v>
      </c>
      <c r="F11" s="297">
        <v>2262860.5299999998</v>
      </c>
      <c r="G11" s="147" t="s">
        <v>262</v>
      </c>
      <c r="H11" s="335" t="s">
        <v>596</v>
      </c>
      <c r="I11" s="294" t="s">
        <v>91</v>
      </c>
      <c r="J11" s="134" t="s">
        <v>169</v>
      </c>
      <c r="K11" s="134" t="s">
        <v>163</v>
      </c>
    </row>
    <row r="12" spans="1:11" ht="59.25" customHeight="1" x14ac:dyDescent="0.25">
      <c r="A12" s="2">
        <f>A11+1</f>
        <v>9</v>
      </c>
      <c r="B12" s="243" t="s">
        <v>17</v>
      </c>
      <c r="C12" s="274" t="s">
        <v>524</v>
      </c>
      <c r="D12" s="3">
        <v>129</v>
      </c>
      <c r="E12" s="295">
        <v>2004</v>
      </c>
      <c r="F12" s="299">
        <v>812908</v>
      </c>
      <c r="G12" s="301" t="s">
        <v>3</v>
      </c>
      <c r="H12" s="335" t="s">
        <v>599</v>
      </c>
      <c r="I12" s="294" t="s">
        <v>92</v>
      </c>
      <c r="J12" s="134" t="s">
        <v>169</v>
      </c>
      <c r="K12" s="134" t="s">
        <v>163</v>
      </c>
    </row>
    <row r="13" spans="1:11" ht="72.75" customHeight="1" x14ac:dyDescent="0.25">
      <c r="A13" s="2">
        <f>A12+1</f>
        <v>10</v>
      </c>
      <c r="B13" s="243" t="s">
        <v>18</v>
      </c>
      <c r="C13" s="274" t="s">
        <v>525</v>
      </c>
      <c r="D13" s="3">
        <v>36</v>
      </c>
      <c r="E13" s="295">
        <v>1991</v>
      </c>
      <c r="F13" s="297">
        <v>361034</v>
      </c>
      <c r="G13" s="224" t="s">
        <v>5</v>
      </c>
      <c r="H13" s="335" t="s">
        <v>602</v>
      </c>
      <c r="I13" s="294" t="s">
        <v>93</v>
      </c>
      <c r="J13" s="134" t="s">
        <v>169</v>
      </c>
      <c r="K13" s="134" t="s">
        <v>163</v>
      </c>
    </row>
    <row r="14" spans="1:11" ht="55.5" customHeight="1" x14ac:dyDescent="0.25">
      <c r="A14" s="2">
        <f t="shared" ref="A14:A20" si="0">A13+1</f>
        <v>11</v>
      </c>
      <c r="B14" s="243" t="s">
        <v>19</v>
      </c>
      <c r="C14" s="274" t="s">
        <v>94</v>
      </c>
      <c r="D14" s="3">
        <v>144</v>
      </c>
      <c r="E14" s="295">
        <v>1991</v>
      </c>
      <c r="F14" s="297">
        <v>496973</v>
      </c>
      <c r="G14" s="224" t="s">
        <v>5</v>
      </c>
      <c r="H14" s="335" t="s">
        <v>608</v>
      </c>
      <c r="I14" s="294" t="s">
        <v>95</v>
      </c>
      <c r="J14" s="134" t="s">
        <v>169</v>
      </c>
      <c r="K14" s="134" t="s">
        <v>163</v>
      </c>
    </row>
    <row r="15" spans="1:11" ht="55.5" customHeight="1" x14ac:dyDescent="0.25">
      <c r="A15" s="2">
        <f t="shared" si="0"/>
        <v>12</v>
      </c>
      <c r="B15" s="243" t="s">
        <v>20</v>
      </c>
      <c r="C15" s="274" t="s">
        <v>40</v>
      </c>
      <c r="D15" s="3">
        <v>136</v>
      </c>
      <c r="E15" s="295">
        <v>1975</v>
      </c>
      <c r="F15" s="297">
        <v>94457.86</v>
      </c>
      <c r="G15" s="224" t="s">
        <v>5</v>
      </c>
      <c r="H15" s="335" t="s">
        <v>598</v>
      </c>
      <c r="I15" s="294" t="s">
        <v>80</v>
      </c>
      <c r="J15" s="134" t="s">
        <v>169</v>
      </c>
      <c r="K15" s="134" t="s">
        <v>163</v>
      </c>
    </row>
    <row r="16" spans="1:11" ht="60.75" customHeight="1" x14ac:dyDescent="0.25">
      <c r="A16" s="2">
        <f t="shared" si="0"/>
        <v>13</v>
      </c>
      <c r="B16" s="243" t="s">
        <v>21</v>
      </c>
      <c r="C16" s="274" t="s">
        <v>48</v>
      </c>
      <c r="D16" s="3">
        <v>17</v>
      </c>
      <c r="E16" s="295">
        <v>1991</v>
      </c>
      <c r="F16" s="297">
        <v>569699.17000000004</v>
      </c>
      <c r="G16" s="300" t="s">
        <v>5</v>
      </c>
      <c r="H16" s="335" t="s">
        <v>615</v>
      </c>
      <c r="I16" s="294" t="s">
        <v>79</v>
      </c>
      <c r="J16" s="134" t="s">
        <v>169</v>
      </c>
      <c r="K16" s="134" t="s">
        <v>163</v>
      </c>
    </row>
    <row r="17" spans="1:13" s="49" customFormat="1" ht="30" customHeight="1" x14ac:dyDescent="0.25">
      <c r="A17" s="379" t="s">
        <v>174</v>
      </c>
      <c r="B17" s="380"/>
      <c r="C17" s="381"/>
      <c r="D17" s="64">
        <f>SUM(D4:D16)</f>
        <v>4777</v>
      </c>
      <c r="E17" s="64"/>
      <c r="F17" s="112">
        <f>SUM(F4:F16)</f>
        <v>9205518.1074626856</v>
      </c>
      <c r="G17" s="65"/>
      <c r="H17" s="276"/>
      <c r="I17" s="66"/>
      <c r="J17" s="66"/>
      <c r="K17" s="66"/>
    </row>
    <row r="18" spans="1:13" ht="66" customHeight="1" x14ac:dyDescent="0.25">
      <c r="A18" s="8">
        <f>A16+1</f>
        <v>14</v>
      </c>
      <c r="B18" s="12" t="s">
        <v>44</v>
      </c>
      <c r="C18" s="3" t="s">
        <v>483</v>
      </c>
      <c r="D18" s="6">
        <v>101</v>
      </c>
      <c r="E18" s="7">
        <v>2008</v>
      </c>
      <c r="F18" s="111">
        <v>1675464</v>
      </c>
      <c r="G18" s="14" t="s">
        <v>4</v>
      </c>
      <c r="H18" s="339" t="s">
        <v>606</v>
      </c>
      <c r="I18" s="15" t="s">
        <v>82</v>
      </c>
      <c r="J18" s="69" t="s">
        <v>284</v>
      </c>
      <c r="K18" s="69" t="s">
        <v>283</v>
      </c>
    </row>
    <row r="19" spans="1:13" ht="58.5" customHeight="1" x14ac:dyDescent="0.25">
      <c r="A19" s="8">
        <f t="shared" si="0"/>
        <v>15</v>
      </c>
      <c r="B19" s="12" t="s">
        <v>44</v>
      </c>
      <c r="C19" s="6" t="s">
        <v>286</v>
      </c>
      <c r="D19" s="6">
        <v>284</v>
      </c>
      <c r="E19" s="6">
        <v>2012</v>
      </c>
      <c r="F19" s="113">
        <v>3301925.6</v>
      </c>
      <c r="G19" s="14" t="s">
        <v>45</v>
      </c>
      <c r="H19" s="336" t="s">
        <v>600</v>
      </c>
      <c r="I19" s="15" t="s">
        <v>96</v>
      </c>
      <c r="J19" s="69" t="s">
        <v>284</v>
      </c>
      <c r="K19" s="69" t="s">
        <v>285</v>
      </c>
    </row>
    <row r="20" spans="1:13" ht="81.75" customHeight="1" x14ac:dyDescent="0.25">
      <c r="A20" s="8">
        <f t="shared" si="0"/>
        <v>16</v>
      </c>
      <c r="B20" s="12" t="s">
        <v>44</v>
      </c>
      <c r="C20" s="6" t="s">
        <v>453</v>
      </c>
      <c r="D20" s="6">
        <v>94</v>
      </c>
      <c r="E20" s="7">
        <v>2019</v>
      </c>
      <c r="F20" s="114">
        <v>2344791</v>
      </c>
      <c r="G20" s="14" t="s">
        <v>160</v>
      </c>
      <c r="H20" s="336" t="s">
        <v>613</v>
      </c>
      <c r="I20" s="15" t="s">
        <v>161</v>
      </c>
      <c r="J20" s="220" t="s">
        <v>463</v>
      </c>
      <c r="K20" s="69" t="s">
        <v>287</v>
      </c>
    </row>
    <row r="21" spans="1:13" ht="75" customHeight="1" x14ac:dyDescent="0.25">
      <c r="A21" s="8">
        <v>17</v>
      </c>
      <c r="B21" s="12" t="s">
        <v>352</v>
      </c>
      <c r="C21" s="103" t="s">
        <v>327</v>
      </c>
      <c r="D21" s="6">
        <v>40</v>
      </c>
      <c r="E21" s="7">
        <v>2020</v>
      </c>
      <c r="F21" s="114">
        <v>1885301.4</v>
      </c>
      <c r="G21" s="104" t="s">
        <v>328</v>
      </c>
      <c r="H21" s="342" t="s">
        <v>616</v>
      </c>
      <c r="I21" s="15" t="s">
        <v>474</v>
      </c>
      <c r="J21" s="69" t="s">
        <v>478</v>
      </c>
      <c r="K21" s="69" t="s">
        <v>353</v>
      </c>
      <c r="M21">
        <f>D19+D21</f>
        <v>324</v>
      </c>
    </row>
    <row r="22" spans="1:13" ht="28.5" customHeight="1" x14ac:dyDescent="0.25">
      <c r="A22" s="8">
        <f>A21</f>
        <v>17</v>
      </c>
      <c r="B22" s="13" t="s">
        <v>175</v>
      </c>
      <c r="C22" s="9"/>
      <c r="D22" s="9">
        <f>D17+D18+D19+D20+D21</f>
        <v>5296</v>
      </c>
      <c r="E22" s="10"/>
      <c r="F22" s="115">
        <f>F17+F18+F19+F20+F21</f>
        <v>18413000.107462686</v>
      </c>
      <c r="G22" s="11"/>
      <c r="H22" s="4"/>
      <c r="I22" s="4"/>
      <c r="J22" s="4"/>
      <c r="K22" s="4"/>
    </row>
    <row r="23" spans="1:13" x14ac:dyDescent="0.25">
      <c r="F23" s="253"/>
    </row>
  </sheetData>
  <mergeCells count="2">
    <mergeCell ref="A17:C17"/>
    <mergeCell ref="A2:K2"/>
  </mergeCells>
  <pageMargins left="0.70866141732283472" right="0.31496062992125984" top="0.35433070866141736" bottom="0.35433070866141736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94"/>
  <sheetViews>
    <sheetView zoomScaleNormal="100" workbookViewId="0">
      <pane xSplit="3" ySplit="3" topLeftCell="D88" activePane="bottomRight" state="frozen"/>
      <selection pane="topRight" activeCell="D1" sqref="D1"/>
      <selection pane="bottomLeft" activeCell="A6" sqref="A6"/>
      <selection pane="bottomRight" activeCell="B2" sqref="B2:J2"/>
    </sheetView>
  </sheetViews>
  <sheetFormatPr defaultRowHeight="15" x14ac:dyDescent="0.25"/>
  <cols>
    <col min="1" max="1" width="7.140625" customWidth="1"/>
    <col min="2" max="2" width="19.7109375" customWidth="1"/>
    <col min="3" max="3" width="24.85546875" customWidth="1"/>
    <col min="4" max="4" width="11.5703125" style="21" customWidth="1"/>
    <col min="5" max="5" width="8.85546875" style="21" customWidth="1"/>
    <col min="6" max="6" width="13.85546875" style="309" customWidth="1"/>
    <col min="7" max="7" width="24.7109375" style="18" customWidth="1"/>
    <col min="8" max="8" width="18.42578125" style="18" customWidth="1"/>
    <col min="9" max="9" width="21.7109375" style="34" customWidth="1"/>
    <col min="10" max="10" width="17.140625" style="34" customWidth="1"/>
    <col min="11" max="11" width="20.5703125" style="244" customWidth="1"/>
  </cols>
  <sheetData>
    <row r="1" spans="1:11" ht="16.5" customHeight="1" x14ac:dyDescent="0.25"/>
    <row r="2" spans="1:11" x14ac:dyDescent="0.25">
      <c r="B2" s="400" t="s">
        <v>836</v>
      </c>
      <c r="C2" s="400"/>
      <c r="D2" s="400"/>
      <c r="E2" s="400"/>
      <c r="F2" s="400"/>
      <c r="G2" s="400"/>
      <c r="H2" s="400"/>
      <c r="I2" s="400"/>
      <c r="J2" s="400"/>
    </row>
    <row r="3" spans="1:11" ht="45" x14ac:dyDescent="0.25">
      <c r="A3" s="3"/>
      <c r="B3" s="2"/>
      <c r="C3" s="3" t="s">
        <v>22</v>
      </c>
      <c r="D3" s="26" t="s">
        <v>31</v>
      </c>
      <c r="E3" s="22" t="s">
        <v>32</v>
      </c>
      <c r="F3" s="310" t="s">
        <v>49</v>
      </c>
      <c r="G3" s="31" t="s">
        <v>50</v>
      </c>
      <c r="H3" s="128" t="s">
        <v>652</v>
      </c>
      <c r="I3" s="33" t="s">
        <v>51</v>
      </c>
      <c r="J3" s="227" t="s">
        <v>317</v>
      </c>
      <c r="K3" s="239" t="s">
        <v>476</v>
      </c>
    </row>
    <row r="4" spans="1:11" s="49" customFormat="1" ht="58.5" customHeight="1" x14ac:dyDescent="0.25">
      <c r="A4" s="5">
        <v>1</v>
      </c>
      <c r="B4" s="5" t="s">
        <v>35</v>
      </c>
      <c r="C4" s="5" t="s">
        <v>548</v>
      </c>
      <c r="D4" s="28">
        <v>1720</v>
      </c>
      <c r="E4" s="24">
        <v>2003</v>
      </c>
      <c r="F4" s="311">
        <v>616526</v>
      </c>
      <c r="G4" s="52" t="s">
        <v>318</v>
      </c>
      <c r="H4" s="348" t="s">
        <v>654</v>
      </c>
      <c r="I4" s="351" t="s">
        <v>653</v>
      </c>
      <c r="J4" s="228" t="s">
        <v>322</v>
      </c>
      <c r="K4" s="245"/>
    </row>
    <row r="5" spans="1:11" s="49" customFormat="1" ht="26.25" x14ac:dyDescent="0.25">
      <c r="A5" s="5">
        <f>A4+1</f>
        <v>2</v>
      </c>
      <c r="B5" s="5" t="s">
        <v>189</v>
      </c>
      <c r="C5" s="5" t="s">
        <v>137</v>
      </c>
      <c r="D5" s="28">
        <v>899</v>
      </c>
      <c r="E5" s="24">
        <v>2005</v>
      </c>
      <c r="F5" s="312">
        <v>180340</v>
      </c>
      <c r="G5" s="52" t="s">
        <v>318</v>
      </c>
      <c r="H5" s="52" t="s">
        <v>699</v>
      </c>
      <c r="I5" s="351" t="s">
        <v>687</v>
      </c>
      <c r="J5" s="228" t="s">
        <v>322</v>
      </c>
      <c r="K5" s="245"/>
    </row>
    <row r="6" spans="1:11" s="49" customFormat="1" ht="26.25" x14ac:dyDescent="0.25">
      <c r="A6" s="5">
        <f t="shared" ref="A6:A55" si="0">A5+1</f>
        <v>3</v>
      </c>
      <c r="B6" s="5" t="s">
        <v>23</v>
      </c>
      <c r="C6" s="5" t="s">
        <v>138</v>
      </c>
      <c r="D6" s="28">
        <v>295</v>
      </c>
      <c r="E6" s="24">
        <v>1980</v>
      </c>
      <c r="F6" s="312">
        <v>59177</v>
      </c>
      <c r="G6" s="52" t="s">
        <v>318</v>
      </c>
      <c r="H6" s="52" t="s">
        <v>671</v>
      </c>
      <c r="I6" s="351" t="s">
        <v>670</v>
      </c>
      <c r="J6" s="228" t="s">
        <v>322</v>
      </c>
      <c r="K6" s="245"/>
    </row>
    <row r="7" spans="1:11" s="49" customFormat="1" ht="44.25" customHeight="1" x14ac:dyDescent="0.25">
      <c r="A7" s="5">
        <f t="shared" si="0"/>
        <v>4</v>
      </c>
      <c r="B7" s="5" t="s">
        <v>23</v>
      </c>
      <c r="C7" s="275" t="s">
        <v>533</v>
      </c>
      <c r="D7" s="28">
        <v>791</v>
      </c>
      <c r="E7" s="24">
        <v>1970</v>
      </c>
      <c r="F7" s="312">
        <v>158675</v>
      </c>
      <c r="G7" s="52" t="s">
        <v>318</v>
      </c>
      <c r="H7" s="52" t="s">
        <v>726</v>
      </c>
      <c r="I7" s="351" t="s">
        <v>727</v>
      </c>
      <c r="J7" s="228" t="s">
        <v>322</v>
      </c>
      <c r="K7" s="245"/>
    </row>
    <row r="8" spans="1:11" s="49" customFormat="1" ht="48.75" customHeight="1" x14ac:dyDescent="0.25">
      <c r="A8" s="5">
        <f t="shared" si="0"/>
        <v>5</v>
      </c>
      <c r="B8" s="5" t="s">
        <v>187</v>
      </c>
      <c r="C8" s="5" t="s">
        <v>139</v>
      </c>
      <c r="D8" s="28">
        <v>363</v>
      </c>
      <c r="E8" s="24">
        <v>1970</v>
      </c>
      <c r="F8" s="312">
        <v>72818</v>
      </c>
      <c r="G8" s="52" t="s">
        <v>318</v>
      </c>
      <c r="H8" s="52" t="s">
        <v>681</v>
      </c>
      <c r="I8" s="351" t="s">
        <v>682</v>
      </c>
      <c r="J8" s="228" t="s">
        <v>322</v>
      </c>
      <c r="K8" s="245"/>
    </row>
    <row r="9" spans="1:11" s="20" customFormat="1" ht="55.5" customHeight="1" x14ac:dyDescent="0.25">
      <c r="A9" s="5">
        <f t="shared" si="0"/>
        <v>6</v>
      </c>
      <c r="B9" s="5" t="s">
        <v>23</v>
      </c>
      <c r="C9" s="5" t="s">
        <v>140</v>
      </c>
      <c r="D9" s="28">
        <v>495</v>
      </c>
      <c r="E9" s="24">
        <v>1970</v>
      </c>
      <c r="F9" s="312">
        <f>99297+1255</f>
        <v>100552</v>
      </c>
      <c r="G9" s="52" t="s">
        <v>318</v>
      </c>
      <c r="H9" s="52" t="s">
        <v>723</v>
      </c>
      <c r="I9" s="351" t="s">
        <v>722</v>
      </c>
      <c r="J9" s="228" t="s">
        <v>322</v>
      </c>
      <c r="K9" s="245"/>
    </row>
    <row r="10" spans="1:11" s="49" customFormat="1" ht="45.75" customHeight="1" x14ac:dyDescent="0.25">
      <c r="A10" s="5">
        <f t="shared" si="0"/>
        <v>7</v>
      </c>
      <c r="B10" s="5" t="s">
        <v>534</v>
      </c>
      <c r="C10" s="289" t="s">
        <v>535</v>
      </c>
      <c r="D10" s="28">
        <v>1342</v>
      </c>
      <c r="E10" s="24">
        <v>1970</v>
      </c>
      <c r="F10" s="312">
        <v>269205</v>
      </c>
      <c r="G10" s="52" t="s">
        <v>318</v>
      </c>
      <c r="H10" s="52" t="s">
        <v>669</v>
      </c>
      <c r="I10" s="353" t="s">
        <v>668</v>
      </c>
      <c r="J10" s="228" t="s">
        <v>322</v>
      </c>
      <c r="K10" s="245"/>
    </row>
    <row r="11" spans="1:11" s="49" customFormat="1" ht="47.25" customHeight="1" x14ac:dyDescent="0.25">
      <c r="A11" s="5">
        <f t="shared" si="0"/>
        <v>8</v>
      </c>
      <c r="B11" s="5" t="s">
        <v>23</v>
      </c>
      <c r="C11" s="276" t="s">
        <v>555</v>
      </c>
      <c r="D11" s="28">
        <v>219</v>
      </c>
      <c r="E11" s="24">
        <v>1970</v>
      </c>
      <c r="F11" s="312">
        <v>43931</v>
      </c>
      <c r="G11" s="52" t="s">
        <v>318</v>
      </c>
      <c r="H11" s="52" t="s">
        <v>684</v>
      </c>
      <c r="I11" s="351" t="s">
        <v>685</v>
      </c>
      <c r="J11" s="228" t="s">
        <v>322</v>
      </c>
      <c r="K11" s="245"/>
    </row>
    <row r="12" spans="1:11" s="49" customFormat="1" ht="53.25" customHeight="1" x14ac:dyDescent="0.25">
      <c r="A12" s="5">
        <f t="shared" si="0"/>
        <v>9</v>
      </c>
      <c r="B12" s="5" t="s">
        <v>35</v>
      </c>
      <c r="C12" s="5" t="s">
        <v>515</v>
      </c>
      <c r="D12" s="28">
        <v>1581</v>
      </c>
      <c r="E12" s="24">
        <v>1970</v>
      </c>
      <c r="F12" s="312">
        <v>317149</v>
      </c>
      <c r="G12" s="52" t="s">
        <v>318</v>
      </c>
      <c r="H12" s="52" t="s">
        <v>698</v>
      </c>
      <c r="I12" s="351" t="s">
        <v>688</v>
      </c>
      <c r="J12" s="228" t="s">
        <v>322</v>
      </c>
      <c r="K12" s="245"/>
    </row>
    <row r="13" spans="1:11" s="49" customFormat="1" ht="36.75" customHeight="1" x14ac:dyDescent="0.25">
      <c r="A13" s="5">
        <f t="shared" si="0"/>
        <v>10</v>
      </c>
      <c r="B13" s="5" t="s">
        <v>23</v>
      </c>
      <c r="C13" s="5" t="s">
        <v>141</v>
      </c>
      <c r="D13" s="28">
        <v>129</v>
      </c>
      <c r="E13" s="24">
        <v>1970</v>
      </c>
      <c r="F13" s="312">
        <v>25877</v>
      </c>
      <c r="G13" s="52" t="s">
        <v>318</v>
      </c>
      <c r="H13" s="52" t="s">
        <v>724</v>
      </c>
      <c r="I13" s="351" t="s">
        <v>728</v>
      </c>
      <c r="J13" s="228" t="s">
        <v>322</v>
      </c>
      <c r="K13" s="245"/>
    </row>
    <row r="14" spans="1:11" s="49" customFormat="1" ht="36.75" customHeight="1" x14ac:dyDescent="0.25">
      <c r="A14" s="5">
        <f t="shared" si="0"/>
        <v>11</v>
      </c>
      <c r="B14" s="5" t="s">
        <v>23</v>
      </c>
      <c r="C14" s="5" t="s">
        <v>546</v>
      </c>
      <c r="D14" s="28">
        <v>293</v>
      </c>
      <c r="E14" s="24">
        <v>1970</v>
      </c>
      <c r="F14" s="312">
        <v>58776</v>
      </c>
      <c r="G14" s="52" t="s">
        <v>529</v>
      </c>
      <c r="H14" s="52" t="s">
        <v>706</v>
      </c>
      <c r="I14" s="351" t="s">
        <v>705</v>
      </c>
      <c r="J14" s="228" t="s">
        <v>322</v>
      </c>
      <c r="K14" s="245"/>
    </row>
    <row r="15" spans="1:11" s="49" customFormat="1" ht="24.75" customHeight="1" x14ac:dyDescent="0.25">
      <c r="A15" s="5">
        <f t="shared" si="0"/>
        <v>12</v>
      </c>
      <c r="B15" s="5" t="s">
        <v>23</v>
      </c>
      <c r="C15" s="5" t="s">
        <v>319</v>
      </c>
      <c r="D15" s="28">
        <v>1239</v>
      </c>
      <c r="E15" s="24">
        <v>1970</v>
      </c>
      <c r="F15" s="312">
        <v>248543</v>
      </c>
      <c r="G15" s="52" t="s">
        <v>318</v>
      </c>
      <c r="H15" s="52" t="s">
        <v>725</v>
      </c>
      <c r="I15" s="351" t="s">
        <v>730</v>
      </c>
      <c r="J15" s="228" t="s">
        <v>322</v>
      </c>
      <c r="K15" s="245"/>
    </row>
    <row r="16" spans="1:11" s="49" customFormat="1" ht="65.25" customHeight="1" x14ac:dyDescent="0.25">
      <c r="A16" s="5">
        <f t="shared" si="0"/>
        <v>13</v>
      </c>
      <c r="B16" s="5" t="s">
        <v>23</v>
      </c>
      <c r="C16" s="5" t="s">
        <v>537</v>
      </c>
      <c r="D16" s="28">
        <v>1308</v>
      </c>
      <c r="E16" s="24">
        <v>1970</v>
      </c>
      <c r="F16" s="312">
        <v>262385</v>
      </c>
      <c r="G16" s="52" t="s">
        <v>318</v>
      </c>
      <c r="H16" s="52" t="s">
        <v>664</v>
      </c>
      <c r="I16" s="351" t="s">
        <v>663</v>
      </c>
      <c r="J16" s="228" t="s">
        <v>322</v>
      </c>
      <c r="K16" s="245"/>
    </row>
    <row r="17" spans="1:11" s="49" customFormat="1" ht="39.75" customHeight="1" x14ac:dyDescent="0.25">
      <c r="A17" s="5">
        <f t="shared" si="0"/>
        <v>14</v>
      </c>
      <c r="B17" s="5" t="s">
        <v>23</v>
      </c>
      <c r="C17" s="5" t="s">
        <v>142</v>
      </c>
      <c r="D17" s="28">
        <v>215</v>
      </c>
      <c r="E17" s="24">
        <v>1970</v>
      </c>
      <c r="F17" s="312">
        <v>43129</v>
      </c>
      <c r="G17" s="52" t="s">
        <v>318</v>
      </c>
      <c r="H17" s="52" t="s">
        <v>769</v>
      </c>
      <c r="I17" s="351" t="s">
        <v>775</v>
      </c>
      <c r="J17" s="228" t="s">
        <v>322</v>
      </c>
      <c r="K17" s="245"/>
    </row>
    <row r="18" spans="1:11" s="49" customFormat="1" ht="24.75" customHeight="1" x14ac:dyDescent="0.25">
      <c r="A18" s="5">
        <f t="shared" si="0"/>
        <v>15</v>
      </c>
      <c r="B18" s="5" t="s">
        <v>23</v>
      </c>
      <c r="C18" s="5" t="s">
        <v>143</v>
      </c>
      <c r="D18" s="28">
        <v>776</v>
      </c>
      <c r="E18" s="24">
        <v>2005</v>
      </c>
      <c r="F18" s="312">
        <v>155666</v>
      </c>
      <c r="G18" s="52" t="s">
        <v>318</v>
      </c>
      <c r="H18" s="52" t="s">
        <v>770</v>
      </c>
      <c r="I18" s="351" t="s">
        <v>812</v>
      </c>
      <c r="J18" s="228" t="s">
        <v>322</v>
      </c>
      <c r="K18" s="245"/>
    </row>
    <row r="19" spans="1:11" s="49" customFormat="1" ht="72" customHeight="1" x14ac:dyDescent="0.25">
      <c r="A19" s="5">
        <f t="shared" si="0"/>
        <v>16</v>
      </c>
      <c r="B19" s="5" t="s">
        <v>35</v>
      </c>
      <c r="C19" s="5" t="s">
        <v>539</v>
      </c>
      <c r="D19" s="28">
        <v>1027</v>
      </c>
      <c r="E19" s="24">
        <v>1970</v>
      </c>
      <c r="F19" s="312">
        <f>2292300-840510</f>
        <v>1451790</v>
      </c>
      <c r="G19" s="52" t="s">
        <v>582</v>
      </c>
      <c r="H19" s="52" t="s">
        <v>729</v>
      </c>
      <c r="I19" s="351" t="s">
        <v>740</v>
      </c>
      <c r="J19" s="228" t="s">
        <v>322</v>
      </c>
      <c r="K19" s="245"/>
    </row>
    <row r="20" spans="1:11" s="49" customFormat="1" ht="35.25" customHeight="1" x14ac:dyDescent="0.25">
      <c r="A20" s="5">
        <f t="shared" si="0"/>
        <v>17</v>
      </c>
      <c r="B20" s="5" t="s">
        <v>23</v>
      </c>
      <c r="C20" s="5" t="s">
        <v>144</v>
      </c>
      <c r="D20" s="28">
        <v>272</v>
      </c>
      <c r="E20" s="24">
        <v>1970</v>
      </c>
      <c r="F20" s="312">
        <v>54563</v>
      </c>
      <c r="G20" s="52" t="s">
        <v>318</v>
      </c>
      <c r="H20" s="52" t="s">
        <v>771</v>
      </c>
      <c r="I20" s="351" t="s">
        <v>808</v>
      </c>
      <c r="J20" s="228" t="s">
        <v>322</v>
      </c>
      <c r="K20" s="245"/>
    </row>
    <row r="21" spans="1:11" s="49" customFormat="1" ht="24.75" customHeight="1" x14ac:dyDescent="0.25">
      <c r="A21" s="5">
        <f t="shared" si="0"/>
        <v>18</v>
      </c>
      <c r="B21" s="5" t="s">
        <v>23</v>
      </c>
      <c r="C21" s="5" t="s">
        <v>145</v>
      </c>
      <c r="D21" s="28">
        <v>430</v>
      </c>
      <c r="E21" s="24">
        <v>1970</v>
      </c>
      <c r="F21" s="312">
        <v>86258</v>
      </c>
      <c r="G21" s="52" t="s">
        <v>318</v>
      </c>
      <c r="H21" s="52" t="s">
        <v>772</v>
      </c>
      <c r="I21" s="351" t="s">
        <v>703</v>
      </c>
      <c r="J21" s="228" t="s">
        <v>322</v>
      </c>
      <c r="K21" s="245"/>
    </row>
    <row r="22" spans="1:11" s="49" customFormat="1" ht="35.25" customHeight="1" x14ac:dyDescent="0.25">
      <c r="A22" s="5">
        <f t="shared" si="0"/>
        <v>19</v>
      </c>
      <c r="B22" s="5" t="s">
        <v>23</v>
      </c>
      <c r="C22" s="5" t="s">
        <v>146</v>
      </c>
      <c r="D22" s="28">
        <v>1045</v>
      </c>
      <c r="E22" s="24">
        <v>1970</v>
      </c>
      <c r="F22" s="312">
        <v>209697</v>
      </c>
      <c r="G22" s="52" t="s">
        <v>318</v>
      </c>
      <c r="H22" s="52" t="s">
        <v>773</v>
      </c>
      <c r="I22" s="351" t="s">
        <v>806</v>
      </c>
      <c r="J22" s="228" t="s">
        <v>322</v>
      </c>
      <c r="K22" s="245"/>
    </row>
    <row r="23" spans="1:11" s="49" customFormat="1" ht="24.75" customHeight="1" x14ac:dyDescent="0.25">
      <c r="A23" s="5">
        <f t="shared" si="0"/>
        <v>20</v>
      </c>
      <c r="B23" s="5" t="s">
        <v>23</v>
      </c>
      <c r="C23" s="5" t="s">
        <v>147</v>
      </c>
      <c r="D23" s="28">
        <v>163</v>
      </c>
      <c r="E23" s="24">
        <v>1970</v>
      </c>
      <c r="F23" s="312">
        <v>32698</v>
      </c>
      <c r="G23" s="52" t="s">
        <v>318</v>
      </c>
      <c r="H23" s="52" t="s">
        <v>774</v>
      </c>
      <c r="I23" s="351" t="s">
        <v>809</v>
      </c>
      <c r="J23" s="228" t="s">
        <v>322</v>
      </c>
      <c r="K23" s="245"/>
    </row>
    <row r="24" spans="1:11" s="49" customFormat="1" ht="24.75" customHeight="1" x14ac:dyDescent="0.25">
      <c r="A24" s="5">
        <f t="shared" si="0"/>
        <v>21</v>
      </c>
      <c r="B24" s="5" t="s">
        <v>23</v>
      </c>
      <c r="C24" s="5" t="s">
        <v>321</v>
      </c>
      <c r="D24" s="28">
        <v>857</v>
      </c>
      <c r="E24" s="24">
        <v>1970</v>
      </c>
      <c r="F24" s="312">
        <v>171914</v>
      </c>
      <c r="G24" s="52" t="s">
        <v>318</v>
      </c>
      <c r="H24" s="52" t="s">
        <v>697</v>
      </c>
      <c r="I24" s="351" t="s">
        <v>689</v>
      </c>
      <c r="J24" s="228" t="s">
        <v>322</v>
      </c>
      <c r="K24" s="245"/>
    </row>
    <row r="25" spans="1:11" s="49" customFormat="1" ht="53.25" customHeight="1" x14ac:dyDescent="0.25">
      <c r="A25" s="5">
        <f t="shared" si="0"/>
        <v>22</v>
      </c>
      <c r="B25" s="5" t="s">
        <v>23</v>
      </c>
      <c r="C25" s="5" t="s">
        <v>320</v>
      </c>
      <c r="D25" s="28">
        <v>3417</v>
      </c>
      <c r="E25" s="24">
        <v>1970</v>
      </c>
      <c r="F25" s="312">
        <f>685450+188480.36</f>
        <v>873930.36</v>
      </c>
      <c r="G25" s="52" t="s">
        <v>318</v>
      </c>
      <c r="H25" s="52" t="s">
        <v>695</v>
      </c>
      <c r="I25" s="351" t="s">
        <v>690</v>
      </c>
      <c r="J25" s="228" t="s">
        <v>322</v>
      </c>
      <c r="K25" s="245"/>
    </row>
    <row r="26" spans="1:11" s="49" customFormat="1" ht="24.75" customHeight="1" x14ac:dyDescent="0.25">
      <c r="A26" s="5">
        <f t="shared" si="0"/>
        <v>23</v>
      </c>
      <c r="B26" s="5" t="s">
        <v>23</v>
      </c>
      <c r="C26" s="5" t="s">
        <v>148</v>
      </c>
      <c r="D26" s="28">
        <v>499</v>
      </c>
      <c r="E26" s="24">
        <v>1970</v>
      </c>
      <c r="F26" s="312">
        <v>100100</v>
      </c>
      <c r="G26" s="52" t="s">
        <v>318</v>
      </c>
      <c r="H26" s="52" t="s">
        <v>674</v>
      </c>
      <c r="I26" s="351" t="s">
        <v>675</v>
      </c>
      <c r="J26" s="228" t="s">
        <v>322</v>
      </c>
      <c r="K26" s="245"/>
    </row>
    <row r="27" spans="1:11" s="49" customFormat="1" ht="37.5" customHeight="1" x14ac:dyDescent="0.25">
      <c r="A27" s="5">
        <f t="shared" si="0"/>
        <v>24</v>
      </c>
      <c r="B27" s="5" t="s">
        <v>186</v>
      </c>
      <c r="C27" s="5" t="s">
        <v>188</v>
      </c>
      <c r="D27" s="28">
        <v>487</v>
      </c>
      <c r="E27" s="24">
        <v>2005</v>
      </c>
      <c r="F27" s="312">
        <v>97692</v>
      </c>
      <c r="G27" s="52" t="s">
        <v>318</v>
      </c>
      <c r="H27" s="52" t="s">
        <v>696</v>
      </c>
      <c r="I27" s="351" t="s">
        <v>686</v>
      </c>
      <c r="J27" s="228" t="s">
        <v>322</v>
      </c>
      <c r="K27" s="245"/>
    </row>
    <row r="28" spans="1:11" s="49" customFormat="1" ht="24.75" customHeight="1" x14ac:dyDescent="0.25">
      <c r="A28" s="5">
        <f t="shared" si="0"/>
        <v>25</v>
      </c>
      <c r="B28" s="5" t="s">
        <v>23</v>
      </c>
      <c r="C28" s="5" t="s">
        <v>149</v>
      </c>
      <c r="D28" s="28">
        <v>225</v>
      </c>
      <c r="E28" s="24">
        <v>1970</v>
      </c>
      <c r="F28" s="312">
        <v>45135</v>
      </c>
      <c r="G28" s="52" t="s">
        <v>318</v>
      </c>
      <c r="H28" s="52" t="s">
        <v>676</v>
      </c>
      <c r="I28" s="351" t="s">
        <v>677</v>
      </c>
      <c r="J28" s="228" t="s">
        <v>322</v>
      </c>
      <c r="K28" s="245"/>
    </row>
    <row r="29" spans="1:11" s="49" customFormat="1" ht="24.75" customHeight="1" x14ac:dyDescent="0.25">
      <c r="A29" s="5">
        <f t="shared" si="0"/>
        <v>26</v>
      </c>
      <c r="B29" s="5" t="s">
        <v>23</v>
      </c>
      <c r="C29" s="5" t="s">
        <v>150</v>
      </c>
      <c r="D29" s="28">
        <v>436</v>
      </c>
      <c r="E29" s="24">
        <v>1970</v>
      </c>
      <c r="F29" s="312">
        <v>87462</v>
      </c>
      <c r="G29" s="52" t="s">
        <v>318</v>
      </c>
      <c r="H29" s="52" t="s">
        <v>665</v>
      </c>
      <c r="I29" s="351" t="s">
        <v>666</v>
      </c>
      <c r="J29" s="228" t="s">
        <v>322</v>
      </c>
      <c r="K29" s="245"/>
    </row>
    <row r="30" spans="1:11" s="49" customFormat="1" ht="36" customHeight="1" x14ac:dyDescent="0.25">
      <c r="A30" s="5">
        <f t="shared" si="0"/>
        <v>27</v>
      </c>
      <c r="B30" s="5" t="s">
        <v>23</v>
      </c>
      <c r="C30" s="5" t="s">
        <v>151</v>
      </c>
      <c r="D30" s="28">
        <v>185</v>
      </c>
      <c r="E30" s="24">
        <v>1970</v>
      </c>
      <c r="F30" s="312">
        <v>37111</v>
      </c>
      <c r="G30" s="52" t="s">
        <v>318</v>
      </c>
      <c r="H30" s="52" t="s">
        <v>694</v>
      </c>
      <c r="I30" s="351" t="s">
        <v>691</v>
      </c>
      <c r="J30" s="228" t="s">
        <v>322</v>
      </c>
      <c r="K30" s="245"/>
    </row>
    <row r="31" spans="1:11" s="49" customFormat="1" ht="41.25" customHeight="1" x14ac:dyDescent="0.25">
      <c r="A31" s="5">
        <f t="shared" si="0"/>
        <v>28</v>
      </c>
      <c r="B31" s="5" t="s">
        <v>23</v>
      </c>
      <c r="C31" s="5" t="s">
        <v>152</v>
      </c>
      <c r="D31" s="28">
        <v>241</v>
      </c>
      <c r="E31" s="24">
        <v>1970</v>
      </c>
      <c r="F31" s="312">
        <v>48345</v>
      </c>
      <c r="G31" s="52" t="s">
        <v>318</v>
      </c>
      <c r="H31" s="52" t="s">
        <v>672</v>
      </c>
      <c r="I31" s="354" t="s">
        <v>673</v>
      </c>
      <c r="J31" s="228" t="s">
        <v>322</v>
      </c>
      <c r="K31" s="245"/>
    </row>
    <row r="32" spans="1:11" s="49" customFormat="1" ht="24.75" customHeight="1" x14ac:dyDescent="0.25">
      <c r="A32" s="5">
        <f t="shared" si="0"/>
        <v>29</v>
      </c>
      <c r="B32" s="5" t="s">
        <v>23</v>
      </c>
      <c r="C32" s="5" t="s">
        <v>153</v>
      </c>
      <c r="D32" s="28">
        <v>114</v>
      </c>
      <c r="E32" s="24">
        <v>1970</v>
      </c>
      <c r="F32" s="312">
        <v>22868</v>
      </c>
      <c r="G32" s="52" t="s">
        <v>318</v>
      </c>
      <c r="H32" s="52" t="s">
        <v>693</v>
      </c>
      <c r="I32" s="351" t="s">
        <v>692</v>
      </c>
      <c r="J32" s="228" t="s">
        <v>322</v>
      </c>
      <c r="K32" s="245"/>
    </row>
    <row r="33" spans="1:11" s="49" customFormat="1" ht="60.75" customHeight="1" x14ac:dyDescent="0.25">
      <c r="A33" s="5">
        <f t="shared" si="0"/>
        <v>30</v>
      </c>
      <c r="B33" s="5" t="s">
        <v>23</v>
      </c>
      <c r="C33" s="5" t="s">
        <v>538</v>
      </c>
      <c r="D33" s="28">
        <v>832</v>
      </c>
      <c r="E33" s="24">
        <v>1990</v>
      </c>
      <c r="F33" s="312">
        <v>166899</v>
      </c>
      <c r="G33" s="52" t="s">
        <v>318</v>
      </c>
      <c r="H33" s="52" t="s">
        <v>701</v>
      </c>
      <c r="I33" s="351" t="s">
        <v>700</v>
      </c>
      <c r="J33" s="228" t="s">
        <v>322</v>
      </c>
      <c r="K33" s="245"/>
    </row>
    <row r="34" spans="1:11" s="49" customFormat="1" ht="48" customHeight="1" x14ac:dyDescent="0.25">
      <c r="A34" s="5">
        <f t="shared" si="0"/>
        <v>31</v>
      </c>
      <c r="B34" s="5" t="s">
        <v>23</v>
      </c>
      <c r="C34" s="5" t="s">
        <v>24</v>
      </c>
      <c r="D34" s="28">
        <v>725</v>
      </c>
      <c r="E34" s="24">
        <v>2008</v>
      </c>
      <c r="F34" s="313">
        <v>1056000</v>
      </c>
      <c r="G34" s="144" t="s">
        <v>155</v>
      </c>
      <c r="H34" s="144"/>
      <c r="I34" s="53">
        <v>39559</v>
      </c>
      <c r="J34" s="228" t="s">
        <v>322</v>
      </c>
      <c r="K34" s="245"/>
    </row>
    <row r="35" spans="1:11" s="49" customFormat="1" ht="38.25" customHeight="1" x14ac:dyDescent="0.25">
      <c r="A35" s="19">
        <f t="shared" si="0"/>
        <v>32</v>
      </c>
      <c r="B35" s="19" t="s">
        <v>23</v>
      </c>
      <c r="C35" s="19" t="s">
        <v>154</v>
      </c>
      <c r="D35" s="27">
        <v>715</v>
      </c>
      <c r="E35" s="23">
        <v>2005</v>
      </c>
      <c r="F35" s="314">
        <v>607132</v>
      </c>
      <c r="G35" s="290" t="s">
        <v>38</v>
      </c>
      <c r="H35" s="290"/>
      <c r="I35" s="35"/>
      <c r="J35" s="291" t="s">
        <v>322</v>
      </c>
      <c r="K35" s="386" t="s">
        <v>516</v>
      </c>
    </row>
    <row r="36" spans="1:11" s="49" customFormat="1" ht="34.5" customHeight="1" x14ac:dyDescent="0.25">
      <c r="A36" s="5">
        <f t="shared" si="0"/>
        <v>33</v>
      </c>
      <c r="B36" s="5" t="s">
        <v>23</v>
      </c>
      <c r="C36" s="5" t="s">
        <v>33</v>
      </c>
      <c r="D36" s="28">
        <v>974</v>
      </c>
      <c r="E36" s="24">
        <v>2007</v>
      </c>
      <c r="F36" s="313" t="s">
        <v>37</v>
      </c>
      <c r="G36" s="54" t="s">
        <v>38</v>
      </c>
      <c r="H36" s="54"/>
      <c r="I36" s="55">
        <v>39133</v>
      </c>
      <c r="J36" s="228" t="s">
        <v>322</v>
      </c>
      <c r="K36" s="386"/>
    </row>
    <row r="37" spans="1:11" s="49" customFormat="1" ht="58.5" customHeight="1" x14ac:dyDescent="0.25">
      <c r="A37" s="5">
        <f t="shared" si="0"/>
        <v>34</v>
      </c>
      <c r="B37" s="43" t="s">
        <v>53</v>
      </c>
      <c r="C37" s="32" t="s">
        <v>25</v>
      </c>
      <c r="D37" s="28">
        <v>676</v>
      </c>
      <c r="E37" s="24">
        <v>2008</v>
      </c>
      <c r="F37" s="315">
        <v>1272216.3700000001</v>
      </c>
      <c r="G37" s="47" t="s">
        <v>54</v>
      </c>
      <c r="H37" s="47" t="s">
        <v>767</v>
      </c>
      <c r="I37" s="331" t="s">
        <v>768</v>
      </c>
      <c r="J37" s="228" t="s">
        <v>322</v>
      </c>
      <c r="K37" s="247"/>
    </row>
    <row r="38" spans="1:11" s="40" customFormat="1" ht="70.5" customHeight="1" x14ac:dyDescent="0.2">
      <c r="A38" s="5">
        <f t="shared" si="0"/>
        <v>35</v>
      </c>
      <c r="B38" s="37" t="s">
        <v>35</v>
      </c>
      <c r="C38" s="41" t="s">
        <v>111</v>
      </c>
      <c r="D38" s="38">
        <v>4441</v>
      </c>
      <c r="E38" s="39">
        <v>2016</v>
      </c>
      <c r="F38" s="316">
        <v>6417709.2000000002</v>
      </c>
      <c r="G38" s="51" t="s">
        <v>112</v>
      </c>
      <c r="H38" s="51" t="s">
        <v>739</v>
      </c>
      <c r="I38" s="360" t="s">
        <v>738</v>
      </c>
      <c r="J38" s="228" t="s">
        <v>322</v>
      </c>
      <c r="K38" s="248"/>
    </row>
    <row r="39" spans="1:11" s="49" customFormat="1" ht="38.25" x14ac:dyDescent="0.25">
      <c r="A39" s="5">
        <f t="shared" si="0"/>
        <v>36</v>
      </c>
      <c r="B39" s="5" t="s">
        <v>586</v>
      </c>
      <c r="C39" s="5" t="s">
        <v>6</v>
      </c>
      <c r="D39" s="28">
        <v>278</v>
      </c>
      <c r="E39" s="24">
        <v>1990</v>
      </c>
      <c r="F39" s="315">
        <f>428+2606</f>
        <v>3034</v>
      </c>
      <c r="G39" s="52" t="s">
        <v>318</v>
      </c>
      <c r="H39" s="52" t="s">
        <v>678</v>
      </c>
      <c r="I39" s="331" t="s">
        <v>679</v>
      </c>
      <c r="J39" s="228" t="s">
        <v>322</v>
      </c>
      <c r="K39" s="245"/>
    </row>
    <row r="40" spans="1:11" s="49" customFormat="1" ht="46.5" customHeight="1" x14ac:dyDescent="0.25">
      <c r="A40" s="5">
        <f t="shared" si="0"/>
        <v>37</v>
      </c>
      <c r="B40" s="5" t="s">
        <v>30</v>
      </c>
      <c r="C40" s="5" t="s">
        <v>135</v>
      </c>
      <c r="D40" s="29">
        <v>487</v>
      </c>
      <c r="E40" s="24">
        <v>1964</v>
      </c>
      <c r="F40" s="317">
        <v>97692</v>
      </c>
      <c r="G40" s="52" t="s">
        <v>318</v>
      </c>
      <c r="H40" s="52" t="s">
        <v>714</v>
      </c>
      <c r="I40" s="350" t="s">
        <v>711</v>
      </c>
      <c r="J40" s="228" t="s">
        <v>322</v>
      </c>
      <c r="K40" s="245"/>
    </row>
    <row r="41" spans="1:11" s="49" customFormat="1" ht="40.5" customHeight="1" x14ac:dyDescent="0.25">
      <c r="A41" s="5">
        <f t="shared" si="0"/>
        <v>38</v>
      </c>
      <c r="B41" s="5" t="s">
        <v>30</v>
      </c>
      <c r="C41" s="5" t="s">
        <v>133</v>
      </c>
      <c r="D41" s="29">
        <v>5028</v>
      </c>
      <c r="E41" s="24">
        <v>1964</v>
      </c>
      <c r="F41" s="317">
        <v>1008617</v>
      </c>
      <c r="G41" s="52" t="s">
        <v>318</v>
      </c>
      <c r="H41" s="52" t="s">
        <v>797</v>
      </c>
      <c r="I41" s="350" t="s">
        <v>796</v>
      </c>
      <c r="J41" s="228" t="s">
        <v>322</v>
      </c>
      <c r="K41" s="245"/>
    </row>
    <row r="42" spans="1:11" s="20" customFormat="1" ht="24.75" customHeight="1" x14ac:dyDescent="0.25">
      <c r="A42" s="5">
        <f t="shared" si="0"/>
        <v>39</v>
      </c>
      <c r="B42" s="3" t="s">
        <v>23</v>
      </c>
      <c r="C42" s="3" t="s">
        <v>554</v>
      </c>
      <c r="D42" s="26">
        <v>1020</v>
      </c>
      <c r="E42" s="22">
        <v>1974</v>
      </c>
      <c r="F42" s="310">
        <v>135335.85999999999</v>
      </c>
      <c r="G42" s="52" t="s">
        <v>529</v>
      </c>
      <c r="H42" s="36"/>
      <c r="I42" s="35"/>
      <c r="J42" s="228" t="s">
        <v>322</v>
      </c>
      <c r="K42" s="240"/>
    </row>
    <row r="43" spans="1:11" s="57" customFormat="1" ht="58.5" customHeight="1" x14ac:dyDescent="0.2">
      <c r="A43" s="5">
        <f t="shared" si="0"/>
        <v>40</v>
      </c>
      <c r="B43" s="37" t="s">
        <v>30</v>
      </c>
      <c r="C43" s="276" t="s">
        <v>536</v>
      </c>
      <c r="D43" s="38">
        <v>939</v>
      </c>
      <c r="E43" s="39">
        <v>1964</v>
      </c>
      <c r="F43" s="316">
        <v>188363</v>
      </c>
      <c r="G43" s="56" t="s">
        <v>134</v>
      </c>
      <c r="H43" s="56" t="s">
        <v>802</v>
      </c>
      <c r="I43" s="350" t="s">
        <v>803</v>
      </c>
      <c r="J43" s="228" t="s">
        <v>322</v>
      </c>
      <c r="K43" s="249"/>
    </row>
    <row r="44" spans="1:11" s="49" customFormat="1" ht="40.5" customHeight="1" x14ac:dyDescent="0.25">
      <c r="A44" s="5">
        <f t="shared" si="0"/>
        <v>41</v>
      </c>
      <c r="B44" s="5" t="s">
        <v>61</v>
      </c>
      <c r="C44" s="5" t="s">
        <v>62</v>
      </c>
      <c r="D44" s="28">
        <v>3800</v>
      </c>
      <c r="E44" s="24">
        <v>2013</v>
      </c>
      <c r="F44" s="312">
        <v>289783</v>
      </c>
      <c r="G44" s="47" t="s">
        <v>63</v>
      </c>
      <c r="H44" s="47" t="s">
        <v>784</v>
      </c>
      <c r="I44" s="359" t="s">
        <v>785</v>
      </c>
      <c r="J44" s="228" t="s">
        <v>322</v>
      </c>
      <c r="K44" s="245"/>
    </row>
    <row r="45" spans="1:11" s="49" customFormat="1" ht="39.75" customHeight="1" x14ac:dyDescent="0.25">
      <c r="A45" s="5">
        <f t="shared" si="0"/>
        <v>42</v>
      </c>
      <c r="B45" s="59" t="s">
        <v>23</v>
      </c>
      <c r="C45" s="59" t="s">
        <v>98</v>
      </c>
      <c r="D45" s="28">
        <v>1277</v>
      </c>
      <c r="E45" s="24">
        <v>1991</v>
      </c>
      <c r="F45" s="312">
        <v>994000</v>
      </c>
      <c r="G45" s="52" t="s">
        <v>318</v>
      </c>
      <c r="H45" s="52" t="s">
        <v>716</v>
      </c>
      <c r="I45" s="349" t="s">
        <v>715</v>
      </c>
      <c r="J45" s="228" t="s">
        <v>322</v>
      </c>
      <c r="K45" s="245"/>
    </row>
    <row r="46" spans="1:11" s="49" customFormat="1" ht="49.5" customHeight="1" x14ac:dyDescent="0.25">
      <c r="A46" s="5">
        <f t="shared" si="0"/>
        <v>43</v>
      </c>
      <c r="B46" s="281" t="s">
        <v>23</v>
      </c>
      <c r="C46" s="281" t="s">
        <v>553</v>
      </c>
      <c r="D46" s="24">
        <v>487</v>
      </c>
      <c r="E46" s="24">
        <v>1996</v>
      </c>
      <c r="F46" s="312">
        <v>97692</v>
      </c>
      <c r="G46" s="52" t="s">
        <v>529</v>
      </c>
      <c r="H46" s="52" t="s">
        <v>778</v>
      </c>
      <c r="I46" s="337" t="s">
        <v>780</v>
      </c>
      <c r="J46" s="48" t="s">
        <v>163</v>
      </c>
      <c r="K46" s="245"/>
    </row>
    <row r="47" spans="1:11" s="49" customFormat="1" ht="49.5" customHeight="1" x14ac:dyDescent="0.25">
      <c r="A47" s="5">
        <f t="shared" si="0"/>
        <v>44</v>
      </c>
      <c r="B47" s="281" t="s">
        <v>23</v>
      </c>
      <c r="C47" s="281" t="s">
        <v>528</v>
      </c>
      <c r="D47" s="24">
        <v>660</v>
      </c>
      <c r="E47" s="24">
        <v>1980</v>
      </c>
      <c r="F47" s="312">
        <v>132396</v>
      </c>
      <c r="G47" s="52" t="s">
        <v>530</v>
      </c>
      <c r="H47" s="52" t="s">
        <v>735</v>
      </c>
      <c r="I47" s="337" t="s">
        <v>734</v>
      </c>
      <c r="J47" s="48" t="s">
        <v>163</v>
      </c>
      <c r="K47" s="245"/>
    </row>
    <row r="48" spans="1:11" s="49" customFormat="1" ht="35.25" customHeight="1" x14ac:dyDescent="0.25">
      <c r="A48" s="5">
        <f t="shared" si="0"/>
        <v>45</v>
      </c>
      <c r="B48" s="281" t="s">
        <v>23</v>
      </c>
      <c r="C48" s="281" t="s">
        <v>568</v>
      </c>
      <c r="D48" s="24">
        <v>550</v>
      </c>
      <c r="E48" s="24">
        <v>1996</v>
      </c>
      <c r="F48" s="312">
        <v>110330</v>
      </c>
      <c r="G48" s="52" t="s">
        <v>531</v>
      </c>
      <c r="H48" s="52" t="s">
        <v>779</v>
      </c>
      <c r="I48" s="337" t="s">
        <v>791</v>
      </c>
      <c r="J48" s="48" t="s">
        <v>163</v>
      </c>
      <c r="K48" s="245"/>
    </row>
    <row r="49" spans="1:48" s="49" customFormat="1" ht="44.25" customHeight="1" x14ac:dyDescent="0.25">
      <c r="A49" s="5">
        <f>A48+1</f>
        <v>46</v>
      </c>
      <c r="B49" s="281" t="s">
        <v>23</v>
      </c>
      <c r="C49" s="281" t="s">
        <v>565</v>
      </c>
      <c r="D49" s="24">
        <v>778</v>
      </c>
      <c r="E49" s="24">
        <v>1986</v>
      </c>
      <c r="F49" s="312">
        <v>156067</v>
      </c>
      <c r="G49" s="52" t="s">
        <v>532</v>
      </c>
      <c r="H49" s="52" t="s">
        <v>763</v>
      </c>
      <c r="I49" s="337" t="s">
        <v>766</v>
      </c>
      <c r="J49" s="48" t="s">
        <v>163</v>
      </c>
      <c r="K49" s="245"/>
    </row>
    <row r="50" spans="1:48" s="49" customFormat="1" ht="38.25" customHeight="1" x14ac:dyDescent="0.25">
      <c r="A50" s="5">
        <f t="shared" si="0"/>
        <v>47</v>
      </c>
      <c r="B50" s="5" t="s">
        <v>35</v>
      </c>
      <c r="C50" s="5" t="s">
        <v>136</v>
      </c>
      <c r="D50" s="28">
        <v>6500</v>
      </c>
      <c r="E50" s="24">
        <v>1999</v>
      </c>
      <c r="F50" s="312">
        <v>657931</v>
      </c>
      <c r="G50" s="145"/>
      <c r="H50" s="145" t="s">
        <v>764</v>
      </c>
      <c r="I50" s="351" t="s">
        <v>786</v>
      </c>
      <c r="J50" s="228" t="s">
        <v>322</v>
      </c>
      <c r="K50" s="245"/>
    </row>
    <row r="51" spans="1:48" s="49" customFormat="1" ht="57.75" customHeight="1" x14ac:dyDescent="0.25">
      <c r="A51" s="5">
        <f t="shared" si="0"/>
        <v>48</v>
      </c>
      <c r="B51" s="5" t="s">
        <v>26</v>
      </c>
      <c r="C51" s="5" t="s">
        <v>27</v>
      </c>
      <c r="D51" s="28">
        <v>4522</v>
      </c>
      <c r="E51" s="24">
        <v>2009</v>
      </c>
      <c r="F51" s="313">
        <v>8805987.4000000004</v>
      </c>
      <c r="G51" s="51" t="s">
        <v>36</v>
      </c>
      <c r="H51" s="51"/>
      <c r="I51" s="55" t="s">
        <v>52</v>
      </c>
      <c r="J51" s="228" t="s">
        <v>322</v>
      </c>
      <c r="K51" s="245"/>
    </row>
    <row r="52" spans="1:48" s="49" customFormat="1" ht="39.75" customHeight="1" x14ac:dyDescent="0.25">
      <c r="A52" s="5">
        <f t="shared" si="0"/>
        <v>49</v>
      </c>
      <c r="B52" s="5" t="s">
        <v>35</v>
      </c>
      <c r="C52" s="5" t="s">
        <v>55</v>
      </c>
      <c r="D52" s="28">
        <v>8336</v>
      </c>
      <c r="E52" s="24">
        <v>2014</v>
      </c>
      <c r="F52" s="316" t="s">
        <v>34</v>
      </c>
      <c r="G52" s="51" t="s">
        <v>56</v>
      </c>
      <c r="H52" s="51"/>
      <c r="I52" s="58" t="s">
        <v>57</v>
      </c>
      <c r="J52" s="228" t="s">
        <v>322</v>
      </c>
      <c r="K52" s="245"/>
    </row>
    <row r="53" spans="1:48" s="49" customFormat="1" ht="48.75" customHeight="1" x14ac:dyDescent="0.25">
      <c r="A53" s="5">
        <f t="shared" si="0"/>
        <v>50</v>
      </c>
      <c r="B53" s="5" t="s">
        <v>35</v>
      </c>
      <c r="C53" s="5" t="s">
        <v>39</v>
      </c>
      <c r="D53" s="28">
        <v>159</v>
      </c>
      <c r="E53" s="24">
        <v>2005</v>
      </c>
      <c r="F53" s="316">
        <v>808595</v>
      </c>
      <c r="G53" s="288" t="s">
        <v>309</v>
      </c>
      <c r="H53" s="365" t="s">
        <v>760</v>
      </c>
      <c r="I53" s="353" t="s">
        <v>761</v>
      </c>
      <c r="J53" s="228" t="s">
        <v>322</v>
      </c>
      <c r="K53" s="245"/>
    </row>
    <row r="54" spans="1:48" s="49" customFormat="1" ht="48" customHeight="1" x14ac:dyDescent="0.25">
      <c r="A54" s="5">
        <f t="shared" si="0"/>
        <v>51</v>
      </c>
      <c r="B54" s="5" t="s">
        <v>28</v>
      </c>
      <c r="C54" s="5" t="s">
        <v>58</v>
      </c>
      <c r="D54" s="28">
        <v>5741</v>
      </c>
      <c r="E54" s="24">
        <v>2010</v>
      </c>
      <c r="F54" s="312">
        <v>19871017</v>
      </c>
      <c r="G54" s="51" t="s">
        <v>59</v>
      </c>
      <c r="H54" s="51"/>
      <c r="I54" s="58" t="s">
        <v>60</v>
      </c>
      <c r="J54" s="228" t="s">
        <v>322</v>
      </c>
      <c r="K54" s="245"/>
    </row>
    <row r="55" spans="1:48" s="20" customFormat="1" ht="60" customHeight="1" x14ac:dyDescent="0.25">
      <c r="A55" s="5">
        <f t="shared" si="0"/>
        <v>52</v>
      </c>
      <c r="B55" s="19" t="s">
        <v>29</v>
      </c>
      <c r="C55" s="19" t="s">
        <v>258</v>
      </c>
      <c r="D55" s="79">
        <v>129</v>
      </c>
      <c r="E55" s="23">
        <v>2015</v>
      </c>
      <c r="F55" s="318">
        <v>127853.07</v>
      </c>
      <c r="G55" s="85" t="s">
        <v>259</v>
      </c>
      <c r="H55" s="85" t="s">
        <v>765</v>
      </c>
      <c r="I55" s="364" t="s">
        <v>781</v>
      </c>
      <c r="J55" s="228" t="s">
        <v>322</v>
      </c>
      <c r="K55" s="240"/>
    </row>
    <row r="56" spans="1:48" x14ac:dyDescent="0.25">
      <c r="A56" s="17">
        <f>A55</f>
        <v>52</v>
      </c>
      <c r="B56" s="387" t="s">
        <v>323</v>
      </c>
      <c r="C56" s="388"/>
      <c r="D56" s="30">
        <f>SUM(D4:D55)</f>
        <v>70117</v>
      </c>
      <c r="E56" s="25"/>
      <c r="F56" s="319">
        <f>SUM(F45:F55)</f>
        <v>31761868.469999999</v>
      </c>
      <c r="G56" s="140"/>
      <c r="H56" s="140"/>
      <c r="I56" s="70"/>
      <c r="J56" s="229"/>
      <c r="K56" s="250"/>
    </row>
    <row r="57" spans="1:48" s="49" customFormat="1" ht="46.5" customHeight="1" x14ac:dyDescent="0.25">
      <c r="A57" s="5">
        <f>A55+1</f>
        <v>53</v>
      </c>
      <c r="B57" s="5" t="s">
        <v>580</v>
      </c>
      <c r="C57" s="5" t="s">
        <v>324</v>
      </c>
      <c r="D57" s="28">
        <v>1268</v>
      </c>
      <c r="E57" s="24">
        <v>1966</v>
      </c>
      <c r="F57" s="312">
        <v>153</v>
      </c>
      <c r="G57" s="160" t="s">
        <v>5</v>
      </c>
      <c r="H57" s="357" t="s">
        <v>707</v>
      </c>
      <c r="I57" s="351" t="s">
        <v>708</v>
      </c>
      <c r="J57" s="230" t="s">
        <v>369</v>
      </c>
      <c r="K57" s="252" t="s">
        <v>486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</row>
    <row r="58" spans="1:48" s="49" customFormat="1" ht="42" customHeight="1" x14ac:dyDescent="0.25">
      <c r="A58" s="5">
        <f>A57+1</f>
        <v>54</v>
      </c>
      <c r="B58" s="5" t="s">
        <v>28</v>
      </c>
      <c r="C58" s="5" t="s">
        <v>113</v>
      </c>
      <c r="D58" s="28">
        <v>2648</v>
      </c>
      <c r="E58" s="24">
        <v>1989</v>
      </c>
      <c r="F58" s="320">
        <v>187492</v>
      </c>
      <c r="G58" s="160" t="s">
        <v>5</v>
      </c>
      <c r="H58" s="357" t="s">
        <v>789</v>
      </c>
      <c r="I58" s="359" t="s">
        <v>790</v>
      </c>
      <c r="J58" s="230" t="s">
        <v>369</v>
      </c>
      <c r="K58" s="252" t="s">
        <v>491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</row>
    <row r="59" spans="1:48" s="49" customFormat="1" ht="63.75" customHeight="1" x14ac:dyDescent="0.25">
      <c r="A59" s="5">
        <f t="shared" ref="A59:A81" si="1">A58+1</f>
        <v>55</v>
      </c>
      <c r="B59" s="5" t="s">
        <v>326</v>
      </c>
      <c r="C59" s="5" t="s">
        <v>67</v>
      </c>
      <c r="D59" s="28">
        <v>4447</v>
      </c>
      <c r="E59" s="24">
        <v>1981</v>
      </c>
      <c r="F59" s="312">
        <v>5000</v>
      </c>
      <c r="G59" s="392" t="s">
        <v>401</v>
      </c>
      <c r="H59" s="355" t="s">
        <v>745</v>
      </c>
      <c r="I59" s="359" t="s">
        <v>746</v>
      </c>
      <c r="J59" s="230" t="s">
        <v>369</v>
      </c>
      <c r="K59" s="252" t="s">
        <v>490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</row>
    <row r="60" spans="1:48" s="49" customFormat="1" ht="57.75" customHeight="1" x14ac:dyDescent="0.25">
      <c r="A60" s="5">
        <f t="shared" si="1"/>
        <v>56</v>
      </c>
      <c r="B60" s="5" t="s">
        <v>333</v>
      </c>
      <c r="C60" s="5" t="s">
        <v>68</v>
      </c>
      <c r="D60" s="28">
        <v>1160</v>
      </c>
      <c r="E60" s="24">
        <v>1978</v>
      </c>
      <c r="F60" s="312">
        <v>5000</v>
      </c>
      <c r="G60" s="393"/>
      <c r="H60" s="355" t="s">
        <v>744</v>
      </c>
      <c r="I60" s="359" t="s">
        <v>743</v>
      </c>
      <c r="J60" s="230" t="s">
        <v>369</v>
      </c>
      <c r="K60" s="252" t="s">
        <v>507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</row>
    <row r="61" spans="1:48" s="49" customFormat="1" ht="39" customHeight="1" x14ac:dyDescent="0.25">
      <c r="A61" s="5">
        <f t="shared" si="1"/>
        <v>57</v>
      </c>
      <c r="B61" s="5" t="s">
        <v>332</v>
      </c>
      <c r="C61" s="5" t="s">
        <v>69</v>
      </c>
      <c r="D61" s="28">
        <v>942</v>
      </c>
      <c r="E61" s="24">
        <v>1980</v>
      </c>
      <c r="F61" s="312">
        <v>5000</v>
      </c>
      <c r="G61" s="393"/>
      <c r="H61" s="355" t="s">
        <v>776</v>
      </c>
      <c r="I61" s="359" t="s">
        <v>777</v>
      </c>
      <c r="J61" s="230" t="s">
        <v>369</v>
      </c>
      <c r="K61" s="252" t="s">
        <v>498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</row>
    <row r="62" spans="1:48" s="49" customFormat="1" ht="49.5" customHeight="1" x14ac:dyDescent="0.25">
      <c r="A62" s="5">
        <f t="shared" si="1"/>
        <v>58</v>
      </c>
      <c r="B62" s="5" t="s">
        <v>334</v>
      </c>
      <c r="C62" s="5" t="s">
        <v>70</v>
      </c>
      <c r="D62" s="28">
        <v>818</v>
      </c>
      <c r="E62" s="24">
        <v>1978</v>
      </c>
      <c r="F62" s="312">
        <v>5000</v>
      </c>
      <c r="G62" s="393"/>
      <c r="H62" s="355" t="s">
        <v>792</v>
      </c>
      <c r="I62" s="359" t="s">
        <v>793</v>
      </c>
      <c r="J62" s="230" t="s">
        <v>369</v>
      </c>
      <c r="K62" s="252" t="s">
        <v>502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</row>
    <row r="63" spans="1:48" s="49" customFormat="1" ht="54" customHeight="1" x14ac:dyDescent="0.25">
      <c r="A63" s="5">
        <f t="shared" si="1"/>
        <v>59</v>
      </c>
      <c r="B63" s="5" t="s">
        <v>335</v>
      </c>
      <c r="C63" s="5" t="s">
        <v>64</v>
      </c>
      <c r="D63" s="28">
        <v>959</v>
      </c>
      <c r="E63" s="24">
        <v>1985</v>
      </c>
      <c r="F63" s="312">
        <v>5000</v>
      </c>
      <c r="G63" s="393"/>
      <c r="H63" s="355" t="s">
        <v>787</v>
      </c>
      <c r="I63" s="359" t="s">
        <v>788</v>
      </c>
      <c r="J63" s="230" t="s">
        <v>369</v>
      </c>
      <c r="K63" s="252" t="s">
        <v>509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</row>
    <row r="64" spans="1:48" s="49" customFormat="1" ht="54" customHeight="1" x14ac:dyDescent="0.25">
      <c r="A64" s="5">
        <f t="shared" si="1"/>
        <v>60</v>
      </c>
      <c r="B64" s="5" t="s">
        <v>336</v>
      </c>
      <c r="C64" s="5" t="s">
        <v>65</v>
      </c>
      <c r="D64" s="28">
        <v>993</v>
      </c>
      <c r="E64" s="24">
        <v>1978</v>
      </c>
      <c r="F64" s="312">
        <v>5000</v>
      </c>
      <c r="G64" s="393"/>
      <c r="H64" s="355" t="s">
        <v>758</v>
      </c>
      <c r="I64" s="359" t="s">
        <v>759</v>
      </c>
      <c r="J64" s="230" t="s">
        <v>369</v>
      </c>
      <c r="K64" s="252" t="s">
        <v>505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</row>
    <row r="65" spans="1:48" s="49" customFormat="1" ht="51.75" customHeight="1" x14ac:dyDescent="0.25">
      <c r="A65" s="5">
        <f t="shared" si="1"/>
        <v>61</v>
      </c>
      <c r="B65" s="5" t="s">
        <v>337</v>
      </c>
      <c r="C65" s="5" t="s">
        <v>66</v>
      </c>
      <c r="D65" s="28">
        <v>3212</v>
      </c>
      <c r="E65" s="24">
        <v>1978</v>
      </c>
      <c r="F65" s="312">
        <v>5000</v>
      </c>
      <c r="G65" s="393"/>
      <c r="H65" s="355" t="s">
        <v>718</v>
      </c>
      <c r="I65" s="359" t="s">
        <v>717</v>
      </c>
      <c r="J65" s="230" t="s">
        <v>369</v>
      </c>
      <c r="K65" s="252" t="s">
        <v>492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</row>
    <row r="66" spans="1:48" s="49" customFormat="1" ht="54.75" customHeight="1" x14ac:dyDescent="0.25">
      <c r="A66" s="5">
        <f t="shared" si="1"/>
        <v>62</v>
      </c>
      <c r="B66" s="5" t="s">
        <v>338</v>
      </c>
      <c r="C66" s="5" t="s">
        <v>71</v>
      </c>
      <c r="D66" s="28">
        <v>2234</v>
      </c>
      <c r="E66" s="24">
        <v>1980</v>
      </c>
      <c r="F66" s="312">
        <v>5000</v>
      </c>
      <c r="G66" s="394"/>
      <c r="H66" s="355" t="s">
        <v>782</v>
      </c>
      <c r="I66" s="359" t="s">
        <v>783</v>
      </c>
      <c r="J66" s="230" t="s">
        <v>369</v>
      </c>
      <c r="K66" s="252" t="s">
        <v>489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</row>
    <row r="67" spans="1:48" s="49" customFormat="1" ht="51" customHeight="1" x14ac:dyDescent="0.25">
      <c r="A67" s="5">
        <f t="shared" si="1"/>
        <v>63</v>
      </c>
      <c r="B67" s="5" t="s">
        <v>339</v>
      </c>
      <c r="C67" s="5" t="s">
        <v>72</v>
      </c>
      <c r="D67" s="28">
        <v>1913</v>
      </c>
      <c r="E67" s="24">
        <v>1967</v>
      </c>
      <c r="F67" s="321">
        <v>10000</v>
      </c>
      <c r="G67" s="395" t="s">
        <v>362</v>
      </c>
      <c r="H67" s="356" t="s">
        <v>732</v>
      </c>
      <c r="I67" s="349" t="s">
        <v>731</v>
      </c>
      <c r="J67" s="230" t="s">
        <v>369</v>
      </c>
      <c r="K67" s="252" t="s">
        <v>496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</row>
    <row r="68" spans="1:48" s="49" customFormat="1" ht="41.25" customHeight="1" x14ac:dyDescent="0.25">
      <c r="A68" s="5">
        <f t="shared" si="1"/>
        <v>64</v>
      </c>
      <c r="B68" s="5" t="s">
        <v>340</v>
      </c>
      <c r="C68" s="5" t="s">
        <v>99</v>
      </c>
      <c r="D68" s="28">
        <v>1561</v>
      </c>
      <c r="E68" s="24">
        <v>1990</v>
      </c>
      <c r="F68" s="321">
        <v>10000</v>
      </c>
      <c r="G68" s="396"/>
      <c r="H68" s="356" t="s">
        <v>658</v>
      </c>
      <c r="I68" s="349" t="s">
        <v>659</v>
      </c>
      <c r="J68" s="230" t="s">
        <v>369</v>
      </c>
      <c r="K68" s="252" t="s">
        <v>488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</row>
    <row r="69" spans="1:48" s="49" customFormat="1" ht="52.5" customHeight="1" x14ac:dyDescent="0.25">
      <c r="A69" s="5">
        <f t="shared" si="1"/>
        <v>65</v>
      </c>
      <c r="B69" s="5" t="s">
        <v>341</v>
      </c>
      <c r="C69" s="5" t="s">
        <v>73</v>
      </c>
      <c r="D69" s="28">
        <v>1300</v>
      </c>
      <c r="E69" s="24">
        <v>1970</v>
      </c>
      <c r="F69" s="321">
        <v>10000</v>
      </c>
      <c r="G69" s="396"/>
      <c r="H69" s="356" t="s">
        <v>655</v>
      </c>
      <c r="I69" s="349" t="s">
        <v>656</v>
      </c>
      <c r="J69" s="230" t="s">
        <v>369</v>
      </c>
      <c r="K69" s="252" t="s">
        <v>500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</row>
    <row r="70" spans="1:48" s="49" customFormat="1" ht="59.25" customHeight="1" x14ac:dyDescent="0.25">
      <c r="A70" s="5">
        <f t="shared" si="1"/>
        <v>66</v>
      </c>
      <c r="B70" s="5" t="s">
        <v>342</v>
      </c>
      <c r="C70" s="5" t="s">
        <v>75</v>
      </c>
      <c r="D70" s="28">
        <v>430</v>
      </c>
      <c r="E70" s="24">
        <v>1978</v>
      </c>
      <c r="F70" s="321">
        <v>10000</v>
      </c>
      <c r="G70" s="396"/>
      <c r="H70" s="356" t="s">
        <v>799</v>
      </c>
      <c r="I70" s="349" t="s">
        <v>798</v>
      </c>
      <c r="J70" s="230" t="s">
        <v>369</v>
      </c>
      <c r="K70" s="252" t="s">
        <v>487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</row>
    <row r="71" spans="1:48" s="49" customFormat="1" ht="51" customHeight="1" x14ac:dyDescent="0.25">
      <c r="A71" s="5">
        <f t="shared" si="1"/>
        <v>67</v>
      </c>
      <c r="B71" s="5" t="s">
        <v>343</v>
      </c>
      <c r="C71" s="5" t="s">
        <v>74</v>
      </c>
      <c r="D71" s="28">
        <v>1720</v>
      </c>
      <c r="E71" s="24">
        <v>1973</v>
      </c>
      <c r="F71" s="321">
        <v>10000</v>
      </c>
      <c r="G71" s="396"/>
      <c r="H71" s="356" t="s">
        <v>800</v>
      </c>
      <c r="I71" s="349" t="s">
        <v>801</v>
      </c>
      <c r="J71" s="230" t="s">
        <v>369</v>
      </c>
      <c r="K71" s="252" t="s">
        <v>485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</row>
    <row r="72" spans="1:48" s="49" customFormat="1" ht="44.25" customHeight="1" x14ac:dyDescent="0.25">
      <c r="A72" s="5">
        <f t="shared" si="1"/>
        <v>68</v>
      </c>
      <c r="B72" s="5" t="s">
        <v>344</v>
      </c>
      <c r="C72" s="5" t="s">
        <v>76</v>
      </c>
      <c r="D72" s="28">
        <v>185</v>
      </c>
      <c r="E72" s="24">
        <v>1973</v>
      </c>
      <c r="F72" s="321">
        <v>10000</v>
      </c>
      <c r="G72" s="396"/>
      <c r="H72" s="356" t="s">
        <v>713</v>
      </c>
      <c r="I72" s="349" t="s">
        <v>712</v>
      </c>
      <c r="J72" s="230" t="s">
        <v>369</v>
      </c>
      <c r="K72" s="252" t="s">
        <v>499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</row>
    <row r="73" spans="1:48" s="49" customFormat="1" ht="55.5" customHeight="1" x14ac:dyDescent="0.25">
      <c r="A73" s="5">
        <f t="shared" si="1"/>
        <v>69</v>
      </c>
      <c r="B73" s="5" t="s">
        <v>345</v>
      </c>
      <c r="C73" s="5" t="s">
        <v>77</v>
      </c>
      <c r="D73" s="28">
        <v>3104</v>
      </c>
      <c r="E73" s="24">
        <v>1971</v>
      </c>
      <c r="F73" s="321">
        <v>10000</v>
      </c>
      <c r="G73" s="396"/>
      <c r="H73" s="356" t="s">
        <v>710</v>
      </c>
      <c r="I73" s="349" t="s">
        <v>709</v>
      </c>
      <c r="J73" s="230" t="s">
        <v>369</v>
      </c>
      <c r="K73" s="252" t="s">
        <v>508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</row>
    <row r="74" spans="1:48" s="49" customFormat="1" ht="52.5" customHeight="1" x14ac:dyDescent="0.25">
      <c r="A74" s="5">
        <f t="shared" si="1"/>
        <v>70</v>
      </c>
      <c r="B74" s="5" t="s">
        <v>346</v>
      </c>
      <c r="C74" s="5" t="s">
        <v>78</v>
      </c>
      <c r="D74" s="28">
        <v>984</v>
      </c>
      <c r="E74" s="24">
        <v>1970</v>
      </c>
      <c r="F74" s="321">
        <v>10000</v>
      </c>
      <c r="G74" s="397"/>
      <c r="H74" s="356" t="s">
        <v>719</v>
      </c>
      <c r="I74" s="349" t="s">
        <v>720</v>
      </c>
      <c r="J74" s="230" t="s">
        <v>369</v>
      </c>
      <c r="K74" s="252" t="s">
        <v>497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</row>
    <row r="75" spans="1:48" s="49" customFormat="1" ht="53.25" customHeight="1" x14ac:dyDescent="0.25">
      <c r="A75" s="5">
        <f t="shared" si="1"/>
        <v>71</v>
      </c>
      <c r="B75" s="5" t="s">
        <v>347</v>
      </c>
      <c r="C75" s="5" t="s">
        <v>100</v>
      </c>
      <c r="D75" s="29">
        <v>1737</v>
      </c>
      <c r="E75" s="24">
        <v>1969</v>
      </c>
      <c r="F75" s="312">
        <v>5000</v>
      </c>
      <c r="G75" s="50" t="s">
        <v>363</v>
      </c>
      <c r="H75" s="358" t="s">
        <v>794</v>
      </c>
      <c r="I75" s="351" t="s">
        <v>795</v>
      </c>
      <c r="J75" s="230" t="s">
        <v>369</v>
      </c>
      <c r="K75" s="252" t="s">
        <v>506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</row>
    <row r="76" spans="1:48" s="49" customFormat="1" ht="55.5" customHeight="1" x14ac:dyDescent="0.25">
      <c r="A76" s="5">
        <f t="shared" si="1"/>
        <v>72</v>
      </c>
      <c r="B76" s="5" t="s">
        <v>348</v>
      </c>
      <c r="C76" s="5" t="s">
        <v>107</v>
      </c>
      <c r="D76" s="29">
        <v>2496</v>
      </c>
      <c r="E76" s="24">
        <v>1990</v>
      </c>
      <c r="F76" s="312">
        <v>5000</v>
      </c>
      <c r="G76" s="50" t="s">
        <v>364</v>
      </c>
      <c r="H76" s="358" t="s">
        <v>741</v>
      </c>
      <c r="I76" s="351" t="s">
        <v>742</v>
      </c>
      <c r="J76" s="230" t="s">
        <v>369</v>
      </c>
      <c r="K76" s="252" t="s">
        <v>504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</row>
    <row r="77" spans="1:48" s="49" customFormat="1" ht="51" customHeight="1" x14ac:dyDescent="0.25">
      <c r="A77" s="5">
        <f t="shared" si="1"/>
        <v>73</v>
      </c>
      <c r="B77" s="5" t="s">
        <v>349</v>
      </c>
      <c r="C77" s="5" t="s">
        <v>108</v>
      </c>
      <c r="D77" s="29">
        <v>1185</v>
      </c>
      <c r="E77" s="24">
        <v>1979</v>
      </c>
      <c r="F77" s="312">
        <v>5000</v>
      </c>
      <c r="G77" s="50" t="s">
        <v>365</v>
      </c>
      <c r="H77" s="358" t="s">
        <v>753</v>
      </c>
      <c r="I77" s="351" t="s">
        <v>756</v>
      </c>
      <c r="J77" s="230" t="s">
        <v>369</v>
      </c>
      <c r="K77" s="252" t="s">
        <v>495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</row>
    <row r="78" spans="1:48" s="49" customFormat="1" ht="66" customHeight="1" x14ac:dyDescent="0.25">
      <c r="A78" s="5">
        <f t="shared" si="1"/>
        <v>74</v>
      </c>
      <c r="B78" s="5" t="s">
        <v>350</v>
      </c>
      <c r="C78" s="5" t="s">
        <v>109</v>
      </c>
      <c r="D78" s="29">
        <v>4051</v>
      </c>
      <c r="E78" s="24">
        <v>1985</v>
      </c>
      <c r="F78" s="312">
        <f>5000+739282.32</f>
        <v>744282.32</v>
      </c>
      <c r="G78" s="50" t="s">
        <v>366</v>
      </c>
      <c r="H78" s="358" t="s">
        <v>736</v>
      </c>
      <c r="I78" s="351" t="s">
        <v>737</v>
      </c>
      <c r="J78" s="230" t="s">
        <v>369</v>
      </c>
      <c r="K78" s="252" t="s">
        <v>494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</row>
    <row r="79" spans="1:48" s="49" customFormat="1" ht="54" customHeight="1" x14ac:dyDescent="0.25">
      <c r="A79" s="5">
        <f t="shared" si="1"/>
        <v>75</v>
      </c>
      <c r="B79" s="5" t="s">
        <v>28</v>
      </c>
      <c r="C79" s="5" t="s">
        <v>110</v>
      </c>
      <c r="D79" s="29">
        <v>18610</v>
      </c>
      <c r="E79" s="24">
        <v>2015</v>
      </c>
      <c r="F79" s="322">
        <v>41179338.829999998</v>
      </c>
      <c r="G79" s="302" t="s">
        <v>547</v>
      </c>
      <c r="H79" s="357" t="s">
        <v>662</v>
      </c>
      <c r="I79" s="350" t="s">
        <v>661</v>
      </c>
      <c r="J79" s="230" t="s">
        <v>369</v>
      </c>
      <c r="K79" s="252" t="s">
        <v>503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</row>
    <row r="80" spans="1:48" s="49" customFormat="1" ht="54" customHeight="1" x14ac:dyDescent="0.25">
      <c r="A80" s="5">
        <f t="shared" si="1"/>
        <v>76</v>
      </c>
      <c r="B80" s="5" t="s">
        <v>351</v>
      </c>
      <c r="C80" s="5" t="s">
        <v>114</v>
      </c>
      <c r="D80" s="29">
        <v>2055</v>
      </c>
      <c r="E80" s="24">
        <v>1985</v>
      </c>
      <c r="F80" s="312">
        <v>5000</v>
      </c>
      <c r="G80" s="50" t="s">
        <v>367</v>
      </c>
      <c r="H80" s="358" t="s">
        <v>754</v>
      </c>
      <c r="I80" s="350" t="s">
        <v>762</v>
      </c>
      <c r="J80" s="230" t="s">
        <v>369</v>
      </c>
      <c r="K80" s="252" t="s">
        <v>501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</row>
    <row r="81" spans="1:48" s="49" customFormat="1" ht="64.5" customHeight="1" x14ac:dyDescent="0.25">
      <c r="A81" s="5">
        <f t="shared" si="1"/>
        <v>77</v>
      </c>
      <c r="B81" s="5" t="s">
        <v>581</v>
      </c>
      <c r="C81" s="5" t="s">
        <v>168</v>
      </c>
      <c r="D81" s="29">
        <v>993</v>
      </c>
      <c r="E81" s="24">
        <v>1960</v>
      </c>
      <c r="F81" s="312">
        <v>5000</v>
      </c>
      <c r="G81" s="50" t="s">
        <v>368</v>
      </c>
      <c r="H81" s="358" t="s">
        <v>755</v>
      </c>
      <c r="I81" s="364" t="s">
        <v>757</v>
      </c>
      <c r="J81" s="230" t="s">
        <v>369</v>
      </c>
      <c r="K81" s="252" t="s">
        <v>493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</row>
    <row r="82" spans="1:48" s="49" customFormat="1" ht="23.25" customHeight="1" x14ac:dyDescent="0.25">
      <c r="A82" s="197">
        <v>25</v>
      </c>
      <c r="B82" s="398" t="s">
        <v>456</v>
      </c>
      <c r="C82" s="399"/>
      <c r="D82" s="29">
        <f>SUM(D57:D81)</f>
        <v>61005</v>
      </c>
      <c r="E82" s="24"/>
      <c r="F82" s="258">
        <f>SUM(F57:F81)</f>
        <v>42256266.149999999</v>
      </c>
      <c r="G82" s="50"/>
      <c r="H82" s="358"/>
      <c r="I82" s="60"/>
      <c r="J82" s="137"/>
      <c r="K82" s="246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</row>
    <row r="83" spans="1:48" ht="21" customHeight="1" x14ac:dyDescent="0.25">
      <c r="A83" s="389" t="s">
        <v>325</v>
      </c>
      <c r="B83" s="390"/>
      <c r="C83" s="391"/>
      <c r="D83" s="326">
        <f>D56+D82</f>
        <v>131122</v>
      </c>
      <c r="E83" s="138"/>
      <c r="F83" s="138">
        <f>F56+F82</f>
        <v>74018134.620000005</v>
      </c>
      <c r="G83" s="138"/>
      <c r="H83" s="138"/>
      <c r="I83" s="139"/>
      <c r="J83" s="236"/>
      <c r="K83" s="246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</row>
    <row r="84" spans="1:48" ht="18.75" x14ac:dyDescent="0.3">
      <c r="B84" s="61" t="s">
        <v>170</v>
      </c>
      <c r="K84" s="241"/>
      <c r="L84" s="34"/>
    </row>
    <row r="85" spans="1:48" ht="9" customHeight="1" x14ac:dyDescent="0.25">
      <c r="K85" s="241"/>
      <c r="L85" s="34"/>
    </row>
    <row r="86" spans="1:48" s="40" customFormat="1" ht="52.5" customHeight="1" x14ac:dyDescent="0.2">
      <c r="A86" s="148">
        <v>1</v>
      </c>
      <c r="B86" s="149" t="s">
        <v>358</v>
      </c>
      <c r="C86" s="150" t="s">
        <v>484</v>
      </c>
      <c r="D86" s="327">
        <v>109.6</v>
      </c>
      <c r="E86" s="151">
        <v>2009</v>
      </c>
      <c r="F86" s="203">
        <v>819877</v>
      </c>
      <c r="G86" s="152" t="s">
        <v>552</v>
      </c>
      <c r="H86" s="152" t="s">
        <v>751</v>
      </c>
      <c r="I86" s="363" t="s">
        <v>752</v>
      </c>
      <c r="J86" s="231" t="s">
        <v>359</v>
      </c>
      <c r="K86" s="248"/>
    </row>
    <row r="87" spans="1:48" s="49" customFormat="1" ht="64.5" customHeight="1" x14ac:dyDescent="0.25">
      <c r="A87" s="148">
        <v>2</v>
      </c>
      <c r="B87" s="148" t="s">
        <v>157</v>
      </c>
      <c r="C87" s="5" t="s">
        <v>356</v>
      </c>
      <c r="D87" s="328">
        <v>22</v>
      </c>
      <c r="E87" s="151">
        <v>2019</v>
      </c>
      <c r="F87" s="204">
        <v>431677</v>
      </c>
      <c r="G87" s="161" t="s">
        <v>158</v>
      </c>
      <c r="H87" s="161" t="s">
        <v>747</v>
      </c>
      <c r="I87" s="361" t="s">
        <v>749</v>
      </c>
      <c r="J87" s="232" t="s">
        <v>357</v>
      </c>
      <c r="K87" s="238" t="s">
        <v>481</v>
      </c>
    </row>
    <row r="88" spans="1:48" s="49" customFormat="1" ht="73.5" customHeight="1" x14ac:dyDescent="0.25">
      <c r="A88" s="148">
        <v>3</v>
      </c>
      <c r="B88" s="148" t="s">
        <v>159</v>
      </c>
      <c r="C88" s="5" t="s">
        <v>356</v>
      </c>
      <c r="D88" s="328">
        <v>105</v>
      </c>
      <c r="E88" s="148">
        <v>2019</v>
      </c>
      <c r="F88" s="204">
        <v>1650862</v>
      </c>
      <c r="G88" s="161" t="s">
        <v>160</v>
      </c>
      <c r="H88" s="161" t="s">
        <v>811</v>
      </c>
      <c r="I88" s="361" t="s">
        <v>810</v>
      </c>
      <c r="J88" s="232" t="s">
        <v>357</v>
      </c>
      <c r="K88" s="242" t="s">
        <v>482</v>
      </c>
    </row>
    <row r="89" spans="1:48" ht="49.5" customHeight="1" x14ac:dyDescent="0.25">
      <c r="A89" s="153">
        <v>4</v>
      </c>
      <c r="B89" s="136" t="s">
        <v>171</v>
      </c>
      <c r="C89" s="144" t="s">
        <v>289</v>
      </c>
      <c r="D89" s="329">
        <v>51</v>
      </c>
      <c r="E89" s="154">
        <v>2013</v>
      </c>
      <c r="F89" s="323">
        <f>[1]TDSheet!$O$22</f>
        <v>434571</v>
      </c>
      <c r="G89" s="152" t="s">
        <v>556</v>
      </c>
      <c r="H89" s="152" t="s">
        <v>804</v>
      </c>
      <c r="I89" s="366" t="s">
        <v>805</v>
      </c>
      <c r="J89" s="233" t="s">
        <v>360</v>
      </c>
      <c r="K89" s="239" t="s">
        <v>567</v>
      </c>
    </row>
    <row r="90" spans="1:48" ht="49.5" customHeight="1" x14ac:dyDescent="0.25">
      <c r="A90" s="153">
        <v>5</v>
      </c>
      <c r="B90" s="136" t="s">
        <v>355</v>
      </c>
      <c r="C90" s="155" t="s">
        <v>327</v>
      </c>
      <c r="D90" s="329">
        <v>184</v>
      </c>
      <c r="E90" s="154">
        <v>2020</v>
      </c>
      <c r="F90" s="323">
        <v>767901.6</v>
      </c>
      <c r="G90" s="144" t="s">
        <v>328</v>
      </c>
      <c r="H90" s="144" t="s">
        <v>748</v>
      </c>
      <c r="I90" s="362" t="s">
        <v>750</v>
      </c>
      <c r="J90" s="233" t="s">
        <v>361</v>
      </c>
      <c r="K90" s="243" t="s">
        <v>479</v>
      </c>
    </row>
    <row r="91" spans="1:48" ht="40.5" customHeight="1" x14ac:dyDescent="0.25">
      <c r="A91" s="156">
        <f>A90</f>
        <v>5</v>
      </c>
      <c r="B91" s="156" t="s">
        <v>173</v>
      </c>
      <c r="C91" s="156"/>
      <c r="D91" s="157">
        <f>D86+D87+D88+D89+D90</f>
        <v>471.6</v>
      </c>
      <c r="E91" s="157"/>
      <c r="F91" s="324">
        <f>F86+F87+F88+F89+F90</f>
        <v>4104888.6</v>
      </c>
      <c r="G91" s="158"/>
      <c r="H91" s="158"/>
      <c r="I91" s="159"/>
      <c r="J91" s="234"/>
      <c r="K91" s="250"/>
    </row>
    <row r="92" spans="1:48" s="62" customFormat="1" ht="29.25" customHeight="1" x14ac:dyDescent="0.25">
      <c r="A92" s="198">
        <f>A81+A90</f>
        <v>82</v>
      </c>
      <c r="B92" s="384" t="s">
        <v>457</v>
      </c>
      <c r="C92" s="385"/>
      <c r="D92" s="199">
        <f>D83+D91</f>
        <v>131593.60000000001</v>
      </c>
      <c r="E92" s="200"/>
      <c r="F92" s="325">
        <f>F83+F91</f>
        <v>78123023.219999999</v>
      </c>
      <c r="G92" s="201"/>
      <c r="H92" s="201"/>
      <c r="I92" s="202"/>
      <c r="J92" s="235"/>
      <c r="K92" s="251"/>
    </row>
    <row r="93" spans="1:48" ht="41.25" customHeight="1" x14ac:dyDescent="0.25"/>
    <row r="94" spans="1:48" ht="53.25" customHeight="1" x14ac:dyDescent="0.25">
      <c r="G94" s="21"/>
      <c r="H94" s="21"/>
    </row>
  </sheetData>
  <mergeCells count="8">
    <mergeCell ref="B2:J2"/>
    <mergeCell ref="B92:C92"/>
    <mergeCell ref="K35:K36"/>
    <mergeCell ref="B56:C56"/>
    <mergeCell ref="A83:C83"/>
    <mergeCell ref="G59:G66"/>
    <mergeCell ref="G67:G74"/>
    <mergeCell ref="B82:C82"/>
  </mergeCell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F6" sqref="F6"/>
    </sheetView>
  </sheetViews>
  <sheetFormatPr defaultRowHeight="15" x14ac:dyDescent="0.25"/>
  <cols>
    <col min="1" max="1" width="7.42578125" customWidth="1"/>
    <col min="2" max="2" width="25.85546875" customWidth="1"/>
    <col min="3" max="3" width="20.42578125" customWidth="1"/>
    <col min="6" max="6" width="17.28515625" style="164" customWidth="1"/>
    <col min="7" max="7" width="25.5703125" customWidth="1"/>
    <col min="8" max="8" width="18" customWidth="1"/>
    <col min="9" max="9" width="15.5703125" customWidth="1"/>
    <col min="10" max="10" width="17.5703125" customWidth="1"/>
    <col min="11" max="11" width="18.7109375" customWidth="1"/>
    <col min="13" max="13" width="28.85546875" customWidth="1"/>
  </cols>
  <sheetData>
    <row r="1" spans="1:14" ht="45" customHeight="1" x14ac:dyDescent="0.3">
      <c r="A1" s="403" t="s">
        <v>837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4" ht="54" customHeight="1" x14ac:dyDescent="0.25">
      <c r="A2" s="99"/>
      <c r="B2" s="96" t="s">
        <v>290</v>
      </c>
      <c r="C2" s="97" t="s">
        <v>22</v>
      </c>
      <c r="D2" s="97" t="s">
        <v>297</v>
      </c>
      <c r="E2" s="98" t="s">
        <v>0</v>
      </c>
      <c r="F2" s="266" t="s">
        <v>331</v>
      </c>
      <c r="G2" s="100" t="s">
        <v>288</v>
      </c>
      <c r="H2" s="100" t="s">
        <v>291</v>
      </c>
      <c r="I2" s="100" t="s">
        <v>115</v>
      </c>
      <c r="J2" s="100" t="s">
        <v>281</v>
      </c>
      <c r="K2" s="100" t="s">
        <v>282</v>
      </c>
    </row>
    <row r="3" spans="1:14" ht="38.25" customHeight="1" x14ac:dyDescent="0.3">
      <c r="A3" s="404" t="s">
        <v>294</v>
      </c>
      <c r="B3" s="405"/>
      <c r="C3" s="405"/>
      <c r="D3" s="405"/>
      <c r="E3" s="405"/>
      <c r="F3" s="405"/>
      <c r="G3" s="405"/>
      <c r="H3" s="405"/>
      <c r="I3" s="405"/>
      <c r="J3" s="405"/>
      <c r="K3" s="406"/>
    </row>
    <row r="4" spans="1:14" ht="39" customHeight="1" x14ac:dyDescent="0.25">
      <c r="A4" s="119">
        <v>1</v>
      </c>
      <c r="B4" s="120" t="s">
        <v>256</v>
      </c>
      <c r="C4" s="87" t="s">
        <v>310</v>
      </c>
      <c r="D4" s="121">
        <v>292.2</v>
      </c>
      <c r="E4" s="121">
        <v>1990</v>
      </c>
      <c r="F4" s="259">
        <v>19584</v>
      </c>
      <c r="G4" s="105" t="s">
        <v>295</v>
      </c>
      <c r="H4" s="367" t="s">
        <v>807</v>
      </c>
      <c r="I4" s="122" t="s">
        <v>257</v>
      </c>
      <c r="J4" s="69" t="s">
        <v>169</v>
      </c>
      <c r="K4" s="69" t="s">
        <v>163</v>
      </c>
    </row>
    <row r="5" spans="1:14" ht="36" customHeight="1" x14ac:dyDescent="0.25">
      <c r="A5" s="119">
        <v>2</v>
      </c>
      <c r="B5" s="123" t="s">
        <v>274</v>
      </c>
      <c r="C5" s="124" t="s">
        <v>292</v>
      </c>
      <c r="D5" s="125">
        <v>12.3</v>
      </c>
      <c r="E5" s="121">
        <v>2005</v>
      </c>
      <c r="F5" s="260">
        <v>168328.98</v>
      </c>
      <c r="G5" s="104" t="s">
        <v>296</v>
      </c>
      <c r="H5" s="340" t="s">
        <v>621</v>
      </c>
      <c r="I5" s="119" t="s">
        <v>275</v>
      </c>
      <c r="J5" s="69" t="s">
        <v>172</v>
      </c>
      <c r="K5" s="69" t="s">
        <v>293</v>
      </c>
      <c r="L5" s="280" t="s">
        <v>550</v>
      </c>
    </row>
    <row r="6" spans="1:14" ht="64.5" customHeight="1" x14ac:dyDescent="0.25">
      <c r="A6" s="119">
        <v>3</v>
      </c>
      <c r="B6" s="123" t="s">
        <v>101</v>
      </c>
      <c r="C6" s="126" t="s">
        <v>263</v>
      </c>
      <c r="D6" s="125"/>
      <c r="E6" s="121">
        <v>2009</v>
      </c>
      <c r="F6" s="260">
        <v>691500</v>
      </c>
      <c r="G6" s="129" t="s">
        <v>551</v>
      </c>
      <c r="H6" s="340" t="s">
        <v>622</v>
      </c>
      <c r="I6" s="119" t="s">
        <v>264</v>
      </c>
      <c r="J6" s="69" t="s">
        <v>172</v>
      </c>
      <c r="K6" s="71" t="s">
        <v>283</v>
      </c>
    </row>
    <row r="7" spans="1:14" ht="57" customHeight="1" x14ac:dyDescent="0.25">
      <c r="A7" s="4">
        <v>4</v>
      </c>
      <c r="B7" s="44" t="s">
        <v>370</v>
      </c>
      <c r="C7" s="118" t="s">
        <v>312</v>
      </c>
      <c r="D7" s="67" t="s">
        <v>371</v>
      </c>
      <c r="E7" s="130">
        <v>2019</v>
      </c>
      <c r="F7" s="254">
        <v>876737</v>
      </c>
      <c r="G7" s="237" t="s">
        <v>305</v>
      </c>
      <c r="H7" s="340" t="s">
        <v>617</v>
      </c>
      <c r="I7" s="4" t="s">
        <v>372</v>
      </c>
      <c r="J7" s="220" t="s">
        <v>583</v>
      </c>
      <c r="K7" s="69" t="s">
        <v>287</v>
      </c>
    </row>
    <row r="8" spans="1:14" s="86" customFormat="1" ht="25.5" customHeight="1" x14ac:dyDescent="0.25">
      <c r="A8" s="63"/>
      <c r="B8" s="407" t="s">
        <v>102</v>
      </c>
      <c r="C8" s="408"/>
      <c r="D8" s="408"/>
      <c r="E8" s="408"/>
      <c r="F8" s="408"/>
      <c r="G8" s="408"/>
      <c r="H8" s="408"/>
      <c r="I8" s="408"/>
      <c r="J8" s="408"/>
      <c r="K8" s="409"/>
    </row>
    <row r="9" spans="1:14" ht="51.75" customHeight="1" x14ac:dyDescent="0.25">
      <c r="A9" s="4">
        <v>1</v>
      </c>
      <c r="B9" s="88" t="s">
        <v>526</v>
      </c>
      <c r="C9" s="89" t="s">
        <v>255</v>
      </c>
      <c r="D9" s="90">
        <v>3480</v>
      </c>
      <c r="E9" s="91">
        <v>1990</v>
      </c>
      <c r="F9" s="91">
        <v>536000</v>
      </c>
      <c r="G9" s="102" t="s">
        <v>265</v>
      </c>
      <c r="H9" s="330" t="s">
        <v>618</v>
      </c>
      <c r="I9" s="91" t="s">
        <v>276</v>
      </c>
      <c r="J9" s="69" t="s">
        <v>301</v>
      </c>
      <c r="K9" s="69" t="s">
        <v>163</v>
      </c>
    </row>
    <row r="10" spans="1:14" ht="57.75" customHeight="1" x14ac:dyDescent="0.25">
      <c r="A10" s="4">
        <v>2</v>
      </c>
      <c r="B10" s="88" t="s">
        <v>102</v>
      </c>
      <c r="C10" s="92" t="s">
        <v>105</v>
      </c>
      <c r="D10" s="90">
        <v>331</v>
      </c>
      <c r="E10" s="91">
        <v>1990</v>
      </c>
      <c r="F10" s="261">
        <v>155133</v>
      </c>
      <c r="G10" s="116" t="s">
        <v>265</v>
      </c>
      <c r="H10" s="330" t="s">
        <v>619</v>
      </c>
      <c r="I10" s="91" t="s">
        <v>266</v>
      </c>
      <c r="J10" s="69" t="s">
        <v>169</v>
      </c>
      <c r="K10" s="69" t="s">
        <v>163</v>
      </c>
    </row>
    <row r="11" spans="1:14" s="20" customFormat="1" ht="45" x14ac:dyDescent="0.25">
      <c r="A11" s="36">
        <v>3</v>
      </c>
      <c r="B11" s="141" t="s">
        <v>260</v>
      </c>
      <c r="C11" s="141" t="s">
        <v>261</v>
      </c>
      <c r="D11" s="205">
        <v>8</v>
      </c>
      <c r="E11" s="142">
        <v>2015</v>
      </c>
      <c r="F11" s="262">
        <v>2672.67</v>
      </c>
      <c r="G11" s="143" t="s">
        <v>262</v>
      </c>
      <c r="H11" s="330" t="s">
        <v>620</v>
      </c>
      <c r="I11" s="142" t="s">
        <v>299</v>
      </c>
      <c r="J11" s="110" t="s">
        <v>298</v>
      </c>
      <c r="K11" s="110" t="s">
        <v>163</v>
      </c>
      <c r="L11" s="20" t="s">
        <v>300</v>
      </c>
      <c r="N11" s="20" t="s">
        <v>191</v>
      </c>
    </row>
    <row r="12" spans="1:14" s="18" customFormat="1" ht="57" customHeight="1" x14ac:dyDescent="0.25">
      <c r="A12" s="4">
        <v>4</v>
      </c>
      <c r="B12" s="46" t="s">
        <v>167</v>
      </c>
      <c r="C12" s="103" t="s">
        <v>311</v>
      </c>
      <c r="D12" s="206">
        <v>569</v>
      </c>
      <c r="E12" s="127"/>
      <c r="F12" s="263"/>
      <c r="G12" s="69" t="s">
        <v>303</v>
      </c>
      <c r="H12" s="340" t="s">
        <v>614</v>
      </c>
      <c r="I12" s="134" t="s">
        <v>306</v>
      </c>
      <c r="J12" s="69"/>
      <c r="K12" s="69" t="s">
        <v>304</v>
      </c>
    </row>
    <row r="13" spans="1:14" s="18" customFormat="1" ht="54.75" customHeight="1" x14ac:dyDescent="0.25">
      <c r="A13" s="226">
        <v>5</v>
      </c>
      <c r="B13" s="46" t="s">
        <v>167</v>
      </c>
      <c r="C13" s="146" t="s">
        <v>519</v>
      </c>
      <c r="D13" s="206">
        <v>877</v>
      </c>
      <c r="E13" s="130">
        <v>1990</v>
      </c>
      <c r="F13" s="263"/>
      <c r="G13" s="69" t="s">
        <v>521</v>
      </c>
      <c r="H13" s="340" t="s">
        <v>625</v>
      </c>
      <c r="I13" s="134" t="s">
        <v>520</v>
      </c>
      <c r="J13" s="69"/>
      <c r="K13" s="69" t="s">
        <v>304</v>
      </c>
    </row>
    <row r="14" spans="1:14" s="18" customFormat="1" ht="33" customHeight="1" x14ac:dyDescent="0.25">
      <c r="A14" s="278">
        <v>5</v>
      </c>
      <c r="B14" s="413" t="s">
        <v>510</v>
      </c>
      <c r="C14" s="414"/>
      <c r="D14" s="216">
        <f>D9+D10+D11+D12+D13</f>
        <v>5265</v>
      </c>
      <c r="E14" s="216">
        <f t="shared" ref="E14" si="0">E9+E10+E11+E12</f>
        <v>5995</v>
      </c>
      <c r="F14" s="255">
        <f>F9+F10+F11+F12+F5+F6+F4</f>
        <v>1573218.65</v>
      </c>
      <c r="G14" s="117"/>
      <c r="H14" s="217"/>
      <c r="I14" s="218"/>
      <c r="J14" s="117"/>
      <c r="K14" s="117"/>
    </row>
    <row r="15" spans="1:14" s="18" customFormat="1" ht="33.75" customHeight="1" x14ac:dyDescent="0.3">
      <c r="A15" s="410" t="s">
        <v>329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2"/>
    </row>
    <row r="16" spans="1:14" ht="60.75" customHeight="1" x14ac:dyDescent="0.25">
      <c r="A16" s="4">
        <v>1</v>
      </c>
      <c r="B16" s="82" t="s">
        <v>271</v>
      </c>
      <c r="C16" s="132" t="s">
        <v>116</v>
      </c>
      <c r="D16" s="133">
        <v>462</v>
      </c>
      <c r="E16" s="127">
        <v>2004</v>
      </c>
      <c r="F16" s="260">
        <v>3227152.32</v>
      </c>
      <c r="G16" s="105" t="s">
        <v>272</v>
      </c>
      <c r="H16" s="337" t="s">
        <v>601</v>
      </c>
      <c r="I16" s="4" t="s">
        <v>270</v>
      </c>
      <c r="J16" s="69" t="s">
        <v>172</v>
      </c>
      <c r="K16" s="69" t="s">
        <v>302</v>
      </c>
    </row>
    <row r="17" spans="1:11" ht="61.5" customHeight="1" x14ac:dyDescent="0.25">
      <c r="A17" s="4">
        <v>2</v>
      </c>
      <c r="B17" s="82" t="s">
        <v>316</v>
      </c>
      <c r="C17" s="83" t="s">
        <v>104</v>
      </c>
      <c r="D17" s="84">
        <v>103</v>
      </c>
      <c r="E17" s="127">
        <v>2008</v>
      </c>
      <c r="F17" s="260">
        <v>304030</v>
      </c>
      <c r="G17" s="69" t="s">
        <v>551</v>
      </c>
      <c r="H17" s="337" t="s">
        <v>611</v>
      </c>
      <c r="I17" s="4" t="s">
        <v>405</v>
      </c>
      <c r="J17" s="69" t="s">
        <v>172</v>
      </c>
      <c r="K17" s="71" t="s">
        <v>283</v>
      </c>
    </row>
    <row r="18" spans="1:11" ht="48" customHeight="1" x14ac:dyDescent="0.25">
      <c r="A18" s="4">
        <v>3</v>
      </c>
      <c r="B18" s="82" t="s">
        <v>315</v>
      </c>
      <c r="C18" s="83" t="s">
        <v>104</v>
      </c>
      <c r="D18" s="84">
        <v>40.4</v>
      </c>
      <c r="E18" s="127">
        <v>2008</v>
      </c>
      <c r="F18" s="260">
        <v>268720</v>
      </c>
      <c r="G18" s="69" t="s">
        <v>551</v>
      </c>
      <c r="H18" s="4" t="s">
        <v>190</v>
      </c>
      <c r="I18" s="4"/>
      <c r="J18" s="69" t="s">
        <v>172</v>
      </c>
      <c r="K18" s="71" t="s">
        <v>283</v>
      </c>
    </row>
    <row r="19" spans="1:11" ht="51" x14ac:dyDescent="0.25">
      <c r="A19" s="4">
        <v>4</v>
      </c>
      <c r="B19" s="135" t="s">
        <v>314</v>
      </c>
      <c r="C19" s="118" t="s">
        <v>313</v>
      </c>
      <c r="D19" s="45">
        <v>591.29999999999995</v>
      </c>
      <c r="E19" s="127">
        <v>2012</v>
      </c>
      <c r="F19" s="264">
        <v>4490523.4000000004</v>
      </c>
      <c r="G19" s="282" t="s">
        <v>556</v>
      </c>
      <c r="H19" s="340" t="s">
        <v>612</v>
      </c>
      <c r="I19" s="4" t="s">
        <v>406</v>
      </c>
      <c r="J19" s="69" t="s">
        <v>172</v>
      </c>
      <c r="K19" s="71" t="s">
        <v>459</v>
      </c>
    </row>
    <row r="20" spans="1:11" ht="78" customHeight="1" x14ac:dyDescent="0.25">
      <c r="A20" s="4">
        <v>5</v>
      </c>
      <c r="B20" s="44" t="s">
        <v>103</v>
      </c>
      <c r="C20" s="118" t="s">
        <v>312</v>
      </c>
      <c r="D20" s="67">
        <v>31</v>
      </c>
      <c r="E20" s="127">
        <v>2019</v>
      </c>
      <c r="F20" s="265">
        <v>384952</v>
      </c>
      <c r="G20" s="104" t="s">
        <v>305</v>
      </c>
      <c r="H20" s="340" t="s">
        <v>626</v>
      </c>
      <c r="I20" s="4" t="s">
        <v>307</v>
      </c>
      <c r="J20" s="237" t="s">
        <v>480</v>
      </c>
      <c r="K20" s="69" t="s">
        <v>287</v>
      </c>
    </row>
    <row r="21" spans="1:11" ht="78" customHeight="1" x14ac:dyDescent="0.25">
      <c r="A21" s="4">
        <v>6</v>
      </c>
      <c r="B21" s="135" t="s">
        <v>517</v>
      </c>
      <c r="C21" s="118" t="s">
        <v>327</v>
      </c>
      <c r="D21" s="67">
        <v>54</v>
      </c>
      <c r="E21" s="130">
        <v>2020</v>
      </c>
      <c r="F21" s="265">
        <v>1641616.4</v>
      </c>
      <c r="G21" s="104" t="s">
        <v>328</v>
      </c>
      <c r="H21" s="340" t="s">
        <v>623</v>
      </c>
      <c r="I21" s="4" t="s">
        <v>462</v>
      </c>
      <c r="J21" s="129" t="s">
        <v>477</v>
      </c>
      <c r="K21" s="69" t="s">
        <v>458</v>
      </c>
    </row>
    <row r="22" spans="1:11" ht="60" customHeight="1" x14ac:dyDescent="0.25">
      <c r="A22" s="4">
        <v>7</v>
      </c>
      <c r="B22" s="94" t="s">
        <v>267</v>
      </c>
      <c r="C22" s="101" t="s">
        <v>268</v>
      </c>
      <c r="D22" s="95">
        <v>341</v>
      </c>
      <c r="E22" s="91">
        <v>2005</v>
      </c>
      <c r="F22" s="264">
        <v>342404.7</v>
      </c>
      <c r="G22" s="104" t="s">
        <v>296</v>
      </c>
      <c r="H22" s="330" t="s">
        <v>624</v>
      </c>
      <c r="I22" s="91" t="s">
        <v>269</v>
      </c>
      <c r="J22" s="69" t="s">
        <v>172</v>
      </c>
      <c r="K22" s="69" t="s">
        <v>293</v>
      </c>
    </row>
    <row r="23" spans="1:11" ht="27.75" customHeight="1" x14ac:dyDescent="0.25">
      <c r="A23" s="63">
        <v>7</v>
      </c>
      <c r="B23" s="401" t="s">
        <v>330</v>
      </c>
      <c r="C23" s="402"/>
      <c r="D23" s="207">
        <f>D16+D17+D18+D19+D20+D21+D22</f>
        <v>1622.6999999999998</v>
      </c>
      <c r="E23" s="208"/>
      <c r="F23" s="209">
        <f>F16+F17+F18+F19+F20+F7+F21+F22</f>
        <v>11536135.82</v>
      </c>
      <c r="G23" s="63"/>
      <c r="H23" s="63"/>
      <c r="I23" s="63"/>
      <c r="J23" s="210"/>
      <c r="K23" s="210"/>
    </row>
    <row r="24" spans="1:11" ht="27.75" customHeight="1" x14ac:dyDescent="0.25">
      <c r="A24" s="211">
        <v>12</v>
      </c>
      <c r="B24" s="212" t="s">
        <v>460</v>
      </c>
      <c r="C24" s="213"/>
      <c r="D24" s="214">
        <f>D14+D23</f>
        <v>6887.7</v>
      </c>
      <c r="E24" s="215"/>
      <c r="F24" s="214">
        <f>F14+F23</f>
        <v>13109354.470000001</v>
      </c>
      <c r="G24" s="140"/>
      <c r="H24" s="140"/>
      <c r="I24" s="140"/>
      <c r="J24" s="117"/>
      <c r="K24" s="117"/>
    </row>
  </sheetData>
  <mergeCells count="6">
    <mergeCell ref="B23:C23"/>
    <mergeCell ref="A1:K1"/>
    <mergeCell ref="A3:K3"/>
    <mergeCell ref="B8:K8"/>
    <mergeCell ref="A15:K15"/>
    <mergeCell ref="B14:C14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5"/>
  <sheetViews>
    <sheetView tabSelected="1" zoomScaleNormal="100" workbookViewId="0">
      <selection activeCell="L33" sqref="L33:N37"/>
    </sheetView>
  </sheetViews>
  <sheetFormatPr defaultRowHeight="15" x14ac:dyDescent="0.25"/>
  <cols>
    <col min="2" max="2" width="6.5703125" customWidth="1"/>
    <col min="3" max="3" width="21" style="184" customWidth="1"/>
    <col min="4" max="4" width="20.5703125" customWidth="1"/>
    <col min="5" max="5" width="12.7109375" style="164" customWidth="1"/>
    <col min="6" max="6" width="14.42578125" customWidth="1"/>
    <col min="7" max="8" width="24.28515625" customWidth="1"/>
    <col min="9" max="9" width="18" customWidth="1"/>
    <col min="10" max="10" width="17.28515625" style="267" customWidth="1"/>
    <col min="11" max="11" width="24.140625" style="267" customWidth="1"/>
  </cols>
  <sheetData>
    <row r="2" spans="2:13" ht="21" customHeight="1" x14ac:dyDescent="0.25">
      <c r="B2" s="415" t="s">
        <v>838</v>
      </c>
      <c r="C2" s="415"/>
      <c r="D2" s="415"/>
      <c r="E2" s="415"/>
      <c r="F2" s="415"/>
      <c r="G2" s="415"/>
      <c r="H2" s="415"/>
      <c r="I2" s="415"/>
      <c r="J2" s="415"/>
      <c r="K2" s="415"/>
    </row>
    <row r="3" spans="2:13" ht="31.5" customHeight="1" x14ac:dyDescent="0.25">
      <c r="B3" s="416"/>
      <c r="C3" s="416"/>
      <c r="D3" s="416"/>
      <c r="E3" s="416"/>
      <c r="F3" s="416"/>
      <c r="G3" s="416"/>
      <c r="H3" s="416"/>
      <c r="I3" s="416"/>
      <c r="J3" s="416"/>
      <c r="K3" s="416"/>
    </row>
    <row r="4" spans="2:13" ht="53.25" customHeight="1" x14ac:dyDescent="0.25">
      <c r="B4" s="68" t="s">
        <v>7</v>
      </c>
      <c r="C4" s="183" t="s">
        <v>290</v>
      </c>
      <c r="D4" s="68" t="s">
        <v>22</v>
      </c>
      <c r="E4" s="162" t="s">
        <v>386</v>
      </c>
      <c r="F4" s="163" t="s">
        <v>385</v>
      </c>
      <c r="G4" s="163" t="s">
        <v>387</v>
      </c>
      <c r="H4" s="163" t="s">
        <v>176</v>
      </c>
      <c r="I4" s="163" t="s">
        <v>631</v>
      </c>
      <c r="J4" s="69" t="s">
        <v>389</v>
      </c>
      <c r="K4" s="222" t="s">
        <v>468</v>
      </c>
    </row>
    <row r="5" spans="2:13" s="42" customFormat="1" ht="44.25" customHeight="1" x14ac:dyDescent="0.25">
      <c r="B5" s="15">
        <v>1</v>
      </c>
      <c r="C5" s="187" t="s">
        <v>118</v>
      </c>
      <c r="D5" s="175" t="s">
        <v>414</v>
      </c>
      <c r="E5" s="181" t="s">
        <v>388</v>
      </c>
      <c r="F5" s="166">
        <v>840510</v>
      </c>
      <c r="G5" s="176" t="s">
        <v>395</v>
      </c>
      <c r="H5" s="176"/>
      <c r="I5" s="15"/>
      <c r="J5" s="165" t="s">
        <v>390</v>
      </c>
      <c r="K5" s="165"/>
    </row>
    <row r="6" spans="2:13" s="42" customFormat="1" ht="54" customHeight="1" x14ac:dyDescent="0.25">
      <c r="B6" s="15">
        <f>B5+1</f>
        <v>2</v>
      </c>
      <c r="C6" s="187" t="s">
        <v>584</v>
      </c>
      <c r="D6" s="175" t="s">
        <v>423</v>
      </c>
      <c r="E6" s="181">
        <v>1985</v>
      </c>
      <c r="F6" s="166">
        <v>118649</v>
      </c>
      <c r="G6" s="224" t="s">
        <v>5</v>
      </c>
      <c r="H6" s="224" t="s">
        <v>634</v>
      </c>
      <c r="I6" s="341" t="s">
        <v>627</v>
      </c>
      <c r="J6" s="165" t="s">
        <v>390</v>
      </c>
      <c r="K6" s="165" t="s">
        <v>467</v>
      </c>
    </row>
    <row r="7" spans="2:13" s="42" customFormat="1" ht="54" customHeight="1" x14ac:dyDescent="0.25">
      <c r="B7" s="15">
        <f t="shared" ref="B7:B25" si="0">B6+1</f>
        <v>3</v>
      </c>
      <c r="C7" s="187" t="s">
        <v>413</v>
      </c>
      <c r="D7" s="225" t="s">
        <v>471</v>
      </c>
      <c r="E7" s="169">
        <v>1982</v>
      </c>
      <c r="F7" s="166" t="s">
        <v>122</v>
      </c>
      <c r="G7" s="224" t="s">
        <v>5</v>
      </c>
      <c r="H7" s="224" t="s">
        <v>635</v>
      </c>
      <c r="I7" s="340" t="s">
        <v>628</v>
      </c>
      <c r="J7" s="165" t="s">
        <v>390</v>
      </c>
      <c r="K7" s="165" t="s">
        <v>467</v>
      </c>
    </row>
    <row r="8" spans="2:13" s="42" customFormat="1" ht="62.25" customHeight="1" x14ac:dyDescent="0.25">
      <c r="B8" s="15">
        <f t="shared" si="0"/>
        <v>4</v>
      </c>
      <c r="C8" s="187" t="s">
        <v>469</v>
      </c>
      <c r="D8" s="303" t="s">
        <v>466</v>
      </c>
      <c r="E8" s="168" t="s">
        <v>374</v>
      </c>
      <c r="F8" s="166" t="s">
        <v>132</v>
      </c>
      <c r="G8" s="224" t="s">
        <v>5</v>
      </c>
      <c r="H8" s="224" t="s">
        <v>637</v>
      </c>
      <c r="I8" s="341" t="s">
        <v>702</v>
      </c>
      <c r="J8" s="165" t="s">
        <v>390</v>
      </c>
      <c r="K8" s="286" t="s">
        <v>467</v>
      </c>
    </row>
    <row r="9" spans="2:13" s="42" customFormat="1" ht="61.5" customHeight="1" x14ac:dyDescent="0.25">
      <c r="B9" s="15">
        <f t="shared" si="0"/>
        <v>5</v>
      </c>
      <c r="C9" s="187" t="s">
        <v>470</v>
      </c>
      <c r="D9" s="175" t="s">
        <v>420</v>
      </c>
      <c r="E9" s="169">
        <v>1987</v>
      </c>
      <c r="F9" s="166">
        <v>21599</v>
      </c>
      <c r="G9" s="224" t="s">
        <v>5</v>
      </c>
      <c r="H9" s="224" t="s">
        <v>636</v>
      </c>
      <c r="I9" s="341" t="s">
        <v>630</v>
      </c>
      <c r="J9" s="165" t="s">
        <v>390</v>
      </c>
      <c r="K9" s="286" t="s">
        <v>467</v>
      </c>
    </row>
    <row r="10" spans="2:13" ht="63" customHeight="1" x14ac:dyDescent="0.25">
      <c r="B10" s="15">
        <f t="shared" si="0"/>
        <v>6</v>
      </c>
      <c r="C10" s="268" t="s">
        <v>421</v>
      </c>
      <c r="D10" s="175" t="s">
        <v>422</v>
      </c>
      <c r="E10" s="168">
        <v>1980</v>
      </c>
      <c r="F10" s="167" t="s">
        <v>120</v>
      </c>
      <c r="G10" s="224" t="s">
        <v>5</v>
      </c>
      <c r="H10" s="224" t="s">
        <v>638</v>
      </c>
      <c r="I10" s="341" t="s">
        <v>704</v>
      </c>
      <c r="J10" s="165" t="s">
        <v>390</v>
      </c>
      <c r="K10" s="287" t="s">
        <v>514</v>
      </c>
    </row>
    <row r="11" spans="2:13" ht="39" x14ac:dyDescent="0.25">
      <c r="B11" s="15">
        <f t="shared" si="0"/>
        <v>7</v>
      </c>
      <c r="C11" s="268" t="s">
        <v>380</v>
      </c>
      <c r="D11" s="175" t="s">
        <v>417</v>
      </c>
      <c r="E11" s="163" t="s">
        <v>585</v>
      </c>
      <c r="F11" s="167" t="s">
        <v>129</v>
      </c>
      <c r="G11" s="104" t="s">
        <v>397</v>
      </c>
      <c r="H11" s="104" t="s">
        <v>639</v>
      </c>
      <c r="I11" s="341" t="s">
        <v>657</v>
      </c>
      <c r="J11" s="165" t="s">
        <v>390</v>
      </c>
      <c r="K11" s="287" t="s">
        <v>566</v>
      </c>
      <c r="L11" s="18"/>
    </row>
    <row r="12" spans="2:13" ht="39" x14ac:dyDescent="0.25">
      <c r="B12" s="15">
        <f t="shared" si="0"/>
        <v>8</v>
      </c>
      <c r="C12" s="268" t="s">
        <v>379</v>
      </c>
      <c r="D12" s="175" t="s">
        <v>417</v>
      </c>
      <c r="E12" s="68">
        <v>1974</v>
      </c>
      <c r="F12" s="167">
        <v>8986</v>
      </c>
      <c r="G12" s="104" t="s">
        <v>396</v>
      </c>
      <c r="H12" s="104" t="s">
        <v>640</v>
      </c>
      <c r="I12" s="341" t="s">
        <v>680</v>
      </c>
      <c r="J12" s="165" t="s">
        <v>390</v>
      </c>
      <c r="K12" s="287" t="s">
        <v>579</v>
      </c>
    </row>
    <row r="13" spans="2:13" ht="75.75" customHeight="1" x14ac:dyDescent="0.25">
      <c r="B13" s="15">
        <f t="shared" si="0"/>
        <v>9</v>
      </c>
      <c r="C13" s="268" t="s">
        <v>418</v>
      </c>
      <c r="D13" s="175" t="s">
        <v>419</v>
      </c>
      <c r="E13" s="168">
        <v>1995</v>
      </c>
      <c r="F13" s="167" t="s">
        <v>123</v>
      </c>
      <c r="G13" s="14" t="s">
        <v>5</v>
      </c>
      <c r="H13" s="14" t="s">
        <v>641</v>
      </c>
      <c r="I13" s="341" t="s">
        <v>632</v>
      </c>
      <c r="J13" s="165" t="s">
        <v>390</v>
      </c>
      <c r="K13" s="287" t="s">
        <v>513</v>
      </c>
      <c r="L13" s="421"/>
      <c r="M13" s="421"/>
    </row>
    <row r="14" spans="2:13" s="42" customFormat="1" ht="75.75" customHeight="1" x14ac:dyDescent="0.25">
      <c r="B14" s="15">
        <f t="shared" si="0"/>
        <v>10</v>
      </c>
      <c r="C14" s="187" t="s">
        <v>376</v>
      </c>
      <c r="D14" s="221" t="s">
        <v>473</v>
      </c>
      <c r="E14" s="169">
        <v>1961</v>
      </c>
      <c r="F14" s="166" t="s">
        <v>123</v>
      </c>
      <c r="G14" s="14" t="s">
        <v>5</v>
      </c>
      <c r="H14" s="14" t="s">
        <v>642</v>
      </c>
      <c r="I14" s="341" t="s">
        <v>733</v>
      </c>
      <c r="J14" s="165" t="s">
        <v>390</v>
      </c>
      <c r="K14" s="165" t="s">
        <v>472</v>
      </c>
      <c r="L14" s="277"/>
      <c r="M14" s="277"/>
    </row>
    <row r="15" spans="2:13" s="42" customFormat="1" ht="39.75" customHeight="1" x14ac:dyDescent="0.25">
      <c r="B15" s="15">
        <f t="shared" si="0"/>
        <v>11</v>
      </c>
      <c r="C15" s="187" t="s">
        <v>512</v>
      </c>
      <c r="D15" s="175" t="s">
        <v>424</v>
      </c>
      <c r="E15" s="168" t="s">
        <v>375</v>
      </c>
      <c r="F15" s="166" t="s">
        <v>131</v>
      </c>
      <c r="G15" s="14" t="s">
        <v>5</v>
      </c>
      <c r="H15" s="14" t="s">
        <v>643</v>
      </c>
      <c r="I15" s="341" t="s">
        <v>633</v>
      </c>
      <c r="J15" s="165" t="s">
        <v>390</v>
      </c>
      <c r="K15" s="165" t="s">
        <v>511</v>
      </c>
      <c r="L15" s="277"/>
      <c r="M15" s="277"/>
    </row>
    <row r="16" spans="2:13" s="42" customFormat="1" ht="39" customHeight="1" x14ac:dyDescent="0.25">
      <c r="B16" s="15">
        <f t="shared" si="0"/>
        <v>12</v>
      </c>
      <c r="C16" s="187" t="s">
        <v>564</v>
      </c>
      <c r="D16" s="175" t="s">
        <v>425</v>
      </c>
      <c r="E16" s="169">
        <v>1962</v>
      </c>
      <c r="F16" s="166" t="s">
        <v>120</v>
      </c>
      <c r="G16" s="14" t="s">
        <v>5</v>
      </c>
      <c r="H16" s="14" t="s">
        <v>813</v>
      </c>
      <c r="I16" s="341" t="s">
        <v>831</v>
      </c>
      <c r="J16" s="165" t="s">
        <v>390</v>
      </c>
      <c r="K16" s="165" t="s">
        <v>815</v>
      </c>
      <c r="L16" s="277" t="s">
        <v>814</v>
      </c>
      <c r="M16" s="277"/>
    </row>
    <row r="17" spans="2:13" s="42" customFormat="1" ht="32.25" customHeight="1" x14ac:dyDescent="0.25">
      <c r="B17" s="15">
        <f t="shared" si="0"/>
        <v>13</v>
      </c>
      <c r="C17" s="187" t="s">
        <v>121</v>
      </c>
      <c r="D17" s="175" t="s">
        <v>425</v>
      </c>
      <c r="E17" s="169">
        <v>1965</v>
      </c>
      <c r="F17" s="166" t="s">
        <v>120</v>
      </c>
      <c r="G17" s="14" t="s">
        <v>5</v>
      </c>
      <c r="H17" s="14"/>
      <c r="I17" s="15"/>
      <c r="J17" s="165" t="s">
        <v>390</v>
      </c>
      <c r="K17" s="165"/>
      <c r="L17" s="277" t="s">
        <v>542</v>
      </c>
      <c r="M17" s="277"/>
    </row>
    <row r="18" spans="2:13" s="42" customFormat="1" ht="30.75" customHeight="1" x14ac:dyDescent="0.25">
      <c r="B18" s="15">
        <f t="shared" si="0"/>
        <v>14</v>
      </c>
      <c r="C18" s="187" t="s">
        <v>410</v>
      </c>
      <c r="D18" s="175" t="s">
        <v>426</v>
      </c>
      <c r="E18" s="169" t="s">
        <v>543</v>
      </c>
      <c r="F18" s="166" t="s">
        <v>117</v>
      </c>
      <c r="G18" s="420" t="s">
        <v>407</v>
      </c>
      <c r="H18" s="343"/>
      <c r="I18" s="15"/>
      <c r="J18" s="165" t="s">
        <v>390</v>
      </c>
      <c r="K18" s="165"/>
      <c r="L18" s="277"/>
      <c r="M18" s="277"/>
    </row>
    <row r="19" spans="2:13" s="42" customFormat="1" ht="42" customHeight="1" x14ac:dyDescent="0.25">
      <c r="B19" s="15">
        <f t="shared" si="0"/>
        <v>15</v>
      </c>
      <c r="C19" s="187" t="s">
        <v>381</v>
      </c>
      <c r="D19" s="175"/>
      <c r="E19" s="169">
        <v>2005</v>
      </c>
      <c r="F19" s="166">
        <v>559604</v>
      </c>
      <c r="G19" s="420"/>
      <c r="H19" s="343"/>
      <c r="I19" s="15"/>
      <c r="J19" s="165" t="s">
        <v>390</v>
      </c>
      <c r="K19" s="165"/>
      <c r="L19" s="277"/>
      <c r="M19" s="277"/>
    </row>
    <row r="20" spans="2:13" s="42" customFormat="1" ht="37.5" customHeight="1" x14ac:dyDescent="0.25">
      <c r="B20" s="15">
        <f t="shared" si="0"/>
        <v>16</v>
      </c>
      <c r="C20" s="187" t="s">
        <v>127</v>
      </c>
      <c r="D20" s="175"/>
      <c r="E20" s="168" t="s">
        <v>378</v>
      </c>
      <c r="F20" s="166" t="s">
        <v>128</v>
      </c>
      <c r="G20" s="14" t="s">
        <v>5</v>
      </c>
      <c r="H20" s="14"/>
      <c r="I20" s="15"/>
      <c r="J20" s="165" t="s">
        <v>390</v>
      </c>
      <c r="K20" s="165"/>
    </row>
    <row r="21" spans="2:13" s="42" customFormat="1" ht="73.5" customHeight="1" x14ac:dyDescent="0.25">
      <c r="B21" s="15">
        <f t="shared" si="0"/>
        <v>17</v>
      </c>
      <c r="C21" s="187" t="s">
        <v>409</v>
      </c>
      <c r="D21" s="175" t="s">
        <v>427</v>
      </c>
      <c r="E21" s="169" t="s">
        <v>541</v>
      </c>
      <c r="F21" s="166" t="s">
        <v>124</v>
      </c>
      <c r="G21" s="182" t="s">
        <v>408</v>
      </c>
      <c r="H21" s="182"/>
      <c r="I21" s="15"/>
      <c r="J21" s="165" t="s">
        <v>390</v>
      </c>
      <c r="K21" s="165"/>
    </row>
    <row r="22" spans="2:13" s="42" customFormat="1" ht="33" customHeight="1" x14ac:dyDescent="0.25">
      <c r="B22" s="15">
        <f t="shared" si="0"/>
        <v>18</v>
      </c>
      <c r="C22" s="269" t="s">
        <v>377</v>
      </c>
      <c r="D22" s="171"/>
      <c r="E22" s="172">
        <v>1970</v>
      </c>
      <c r="F22" s="173"/>
      <c r="G22" s="170"/>
      <c r="H22" s="170"/>
      <c r="I22" s="170"/>
      <c r="J22" s="177" t="s">
        <v>390</v>
      </c>
      <c r="K22" s="177" t="s">
        <v>400</v>
      </c>
      <c r="L22" s="174"/>
      <c r="M22" s="174"/>
    </row>
    <row r="23" spans="2:13" s="219" customFormat="1" ht="41.25" customHeight="1" x14ac:dyDescent="0.25">
      <c r="B23" s="332">
        <f t="shared" si="0"/>
        <v>19</v>
      </c>
      <c r="C23" s="368" t="s">
        <v>540</v>
      </c>
      <c r="D23" s="369" t="s">
        <v>428</v>
      </c>
      <c r="E23" s="334">
        <v>1983</v>
      </c>
      <c r="F23" s="370" t="s">
        <v>125</v>
      </c>
      <c r="G23" s="371" t="s">
        <v>5</v>
      </c>
      <c r="H23" s="371"/>
      <c r="I23" s="332"/>
      <c r="J23" s="372" t="s">
        <v>390</v>
      </c>
      <c r="K23" s="372"/>
      <c r="L23" s="219" t="s">
        <v>816</v>
      </c>
    </row>
    <row r="24" spans="2:13" s="219" customFormat="1" ht="32.25" customHeight="1" x14ac:dyDescent="0.25">
      <c r="B24" s="332">
        <f t="shared" si="0"/>
        <v>20</v>
      </c>
      <c r="C24" s="368" t="s">
        <v>527</v>
      </c>
      <c r="D24" s="369" t="s">
        <v>428</v>
      </c>
      <c r="E24" s="373">
        <v>1979</v>
      </c>
      <c r="F24" s="370" t="s">
        <v>126</v>
      </c>
      <c r="G24" s="371" t="s">
        <v>5</v>
      </c>
      <c r="H24" s="371"/>
      <c r="I24" s="332"/>
      <c r="J24" s="372" t="s">
        <v>390</v>
      </c>
      <c r="K24" s="372"/>
      <c r="L24" s="219" t="s">
        <v>816</v>
      </c>
    </row>
    <row r="25" spans="2:13" s="174" customFormat="1" ht="48.75" customHeight="1" x14ac:dyDescent="0.25">
      <c r="B25" s="170">
        <f t="shared" si="0"/>
        <v>21</v>
      </c>
      <c r="C25" s="269" t="s">
        <v>573</v>
      </c>
      <c r="D25" s="171" t="s">
        <v>572</v>
      </c>
      <c r="E25" s="172">
        <v>2015</v>
      </c>
      <c r="F25" s="171"/>
      <c r="G25" s="279"/>
      <c r="H25" s="279" t="s">
        <v>644</v>
      </c>
      <c r="I25" s="284" t="s">
        <v>592</v>
      </c>
      <c r="J25" s="177"/>
      <c r="K25" s="177" t="s">
        <v>549</v>
      </c>
      <c r="L25" s="174" t="s">
        <v>570</v>
      </c>
    </row>
    <row r="26" spans="2:13" s="174" customFormat="1" ht="42" customHeight="1" x14ac:dyDescent="0.25">
      <c r="B26" s="170">
        <f>B25+1</f>
        <v>22</v>
      </c>
      <c r="C26" s="269" t="s">
        <v>569</v>
      </c>
      <c r="D26" s="171" t="s">
        <v>571</v>
      </c>
      <c r="E26" s="172">
        <v>2015</v>
      </c>
      <c r="F26" s="171"/>
      <c r="G26" s="279"/>
      <c r="H26" s="279" t="s">
        <v>645</v>
      </c>
      <c r="I26" s="271" t="s">
        <v>595</v>
      </c>
      <c r="J26" s="177" t="s">
        <v>593</v>
      </c>
      <c r="K26" s="177" t="s">
        <v>594</v>
      </c>
    </row>
    <row r="27" spans="2:13" s="174" customFormat="1" ht="42" customHeight="1" x14ac:dyDescent="0.25">
      <c r="B27" s="170">
        <f t="shared" ref="B27:B44" si="1">B26+1</f>
        <v>23</v>
      </c>
      <c r="C27" s="269" t="s">
        <v>577</v>
      </c>
      <c r="D27" s="171" t="s">
        <v>578</v>
      </c>
      <c r="E27" s="172">
        <v>1972</v>
      </c>
      <c r="F27" s="171">
        <v>100730</v>
      </c>
      <c r="G27" s="279"/>
      <c r="H27" s="279"/>
      <c r="I27" s="170"/>
      <c r="J27" s="177"/>
      <c r="K27" s="177" t="s">
        <v>549</v>
      </c>
      <c r="L27" s="174" t="s">
        <v>435</v>
      </c>
    </row>
    <row r="28" spans="2:13" s="174" customFormat="1" ht="47.25" customHeight="1" x14ac:dyDescent="0.25">
      <c r="B28" s="170">
        <f t="shared" si="1"/>
        <v>24</v>
      </c>
      <c r="C28" s="269" t="s">
        <v>563</v>
      </c>
      <c r="D28" s="269" t="s">
        <v>574</v>
      </c>
      <c r="E28" s="172">
        <v>1972</v>
      </c>
      <c r="F28" s="173" t="s">
        <v>130</v>
      </c>
      <c r="G28" s="279" t="s">
        <v>5</v>
      </c>
      <c r="H28" s="279" t="s">
        <v>646</v>
      </c>
      <c r="I28" s="337" t="s">
        <v>721</v>
      </c>
      <c r="J28" s="177" t="s">
        <v>576</v>
      </c>
      <c r="K28" s="177" t="s">
        <v>575</v>
      </c>
    </row>
    <row r="29" spans="2:13" ht="41.25" customHeight="1" x14ac:dyDescent="0.25">
      <c r="B29" s="170">
        <f t="shared" si="1"/>
        <v>25</v>
      </c>
      <c r="C29" s="71" t="s">
        <v>431</v>
      </c>
      <c r="D29" s="175" t="s">
        <v>429</v>
      </c>
      <c r="E29" s="68" t="s">
        <v>544</v>
      </c>
      <c r="F29" s="4">
        <v>1297587</v>
      </c>
      <c r="G29" s="427" t="s">
        <v>412</v>
      </c>
      <c r="H29" s="346"/>
      <c r="I29" s="4"/>
      <c r="J29" s="165" t="s">
        <v>390</v>
      </c>
      <c r="K29" s="69"/>
      <c r="L29" s="421" t="s">
        <v>832</v>
      </c>
      <c r="M29" s="421"/>
    </row>
    <row r="30" spans="2:13" ht="56.25" customHeight="1" x14ac:dyDescent="0.25">
      <c r="B30" s="170">
        <f t="shared" si="1"/>
        <v>26</v>
      </c>
      <c r="C30" s="71" t="s">
        <v>411</v>
      </c>
      <c r="D30" s="175" t="s">
        <v>430</v>
      </c>
      <c r="E30" s="68" t="s">
        <v>545</v>
      </c>
      <c r="F30" s="4">
        <v>1345278.21</v>
      </c>
      <c r="G30" s="428"/>
      <c r="H30" s="347"/>
      <c r="I30" s="4"/>
      <c r="J30" s="165" t="s">
        <v>390</v>
      </c>
      <c r="K30" s="69" t="s">
        <v>542</v>
      </c>
      <c r="L30" s="421"/>
      <c r="M30" s="421"/>
    </row>
    <row r="31" spans="2:13" ht="30" customHeight="1" x14ac:dyDescent="0.25">
      <c r="B31" s="170">
        <f t="shared" si="1"/>
        <v>27</v>
      </c>
      <c r="C31" s="223" t="s">
        <v>383</v>
      </c>
      <c r="D31" s="165"/>
      <c r="E31" s="169">
        <v>2010</v>
      </c>
      <c r="F31" s="15">
        <v>1426750</v>
      </c>
      <c r="G31" s="422" t="s">
        <v>59</v>
      </c>
      <c r="H31" s="344"/>
      <c r="I31" s="4"/>
      <c r="J31" s="165" t="s">
        <v>390</v>
      </c>
      <c r="K31" s="69"/>
    </row>
    <row r="32" spans="2:13" ht="30" x14ac:dyDescent="0.25">
      <c r="B32" s="170">
        <f t="shared" si="1"/>
        <v>28</v>
      </c>
      <c r="C32" s="223" t="s">
        <v>383</v>
      </c>
      <c r="D32" s="165"/>
      <c r="E32" s="169">
        <v>2010</v>
      </c>
      <c r="F32" s="15">
        <v>1426750</v>
      </c>
      <c r="G32" s="423"/>
      <c r="H32" s="345"/>
      <c r="I32" s="4"/>
      <c r="J32" s="165" t="s">
        <v>390</v>
      </c>
      <c r="K32" s="69"/>
    </row>
    <row r="33" spans="2:14" s="219" customFormat="1" ht="38.25" customHeight="1" x14ac:dyDescent="0.25">
      <c r="B33" s="332">
        <f t="shared" si="1"/>
        <v>29</v>
      </c>
      <c r="C33" s="333" t="s">
        <v>415</v>
      </c>
      <c r="D33" s="372"/>
      <c r="E33" s="373">
        <v>1982</v>
      </c>
      <c r="F33" s="332">
        <v>80250</v>
      </c>
      <c r="G33" s="371" t="s">
        <v>5</v>
      </c>
      <c r="H33" s="371"/>
      <c r="I33" s="332"/>
      <c r="J33" s="372" t="s">
        <v>390</v>
      </c>
      <c r="K33" s="372" t="s">
        <v>833</v>
      </c>
    </row>
    <row r="34" spans="2:14" s="219" customFormat="1" ht="45.75" customHeight="1" x14ac:dyDescent="0.25">
      <c r="B34" s="332">
        <f t="shared" si="1"/>
        <v>30</v>
      </c>
      <c r="C34" s="333" t="s">
        <v>416</v>
      </c>
      <c r="D34" s="372"/>
      <c r="E34" s="373">
        <v>1973</v>
      </c>
      <c r="F34" s="332"/>
      <c r="G34" s="371" t="s">
        <v>5</v>
      </c>
      <c r="H34" s="371"/>
      <c r="I34" s="332"/>
      <c r="J34" s="372" t="s">
        <v>390</v>
      </c>
      <c r="K34" s="219" t="s">
        <v>835</v>
      </c>
    </row>
    <row r="35" spans="2:14" s="219" customFormat="1" ht="46.5" customHeight="1" x14ac:dyDescent="0.25">
      <c r="B35" s="332">
        <f t="shared" si="1"/>
        <v>31</v>
      </c>
      <c r="C35" s="333" t="s">
        <v>384</v>
      </c>
      <c r="D35" s="372"/>
      <c r="E35" s="373"/>
      <c r="F35" s="332"/>
      <c r="G35" s="371" t="s">
        <v>5</v>
      </c>
      <c r="H35" s="371"/>
      <c r="I35" s="332"/>
      <c r="J35" s="372" t="s">
        <v>390</v>
      </c>
      <c r="K35" s="372" t="s">
        <v>834</v>
      </c>
      <c r="L35" s="429"/>
      <c r="M35" s="430"/>
      <c r="N35" s="430"/>
    </row>
    <row r="36" spans="2:14" s="219" customFormat="1" ht="45" customHeight="1" x14ac:dyDescent="0.25">
      <c r="B36" s="332">
        <f t="shared" si="1"/>
        <v>32</v>
      </c>
      <c r="C36" s="333" t="s">
        <v>384</v>
      </c>
      <c r="D36" s="372"/>
      <c r="E36" s="373"/>
      <c r="F36" s="332"/>
      <c r="G36" s="371" t="s">
        <v>5</v>
      </c>
      <c r="H36" s="371"/>
      <c r="I36" s="332"/>
      <c r="J36" s="372" t="s">
        <v>390</v>
      </c>
      <c r="K36" s="372"/>
      <c r="L36" s="429"/>
      <c r="M36" s="430"/>
      <c r="N36" s="430"/>
    </row>
    <row r="37" spans="2:14" ht="60" customHeight="1" x14ac:dyDescent="0.25">
      <c r="B37" s="170">
        <f t="shared" si="1"/>
        <v>33</v>
      </c>
      <c r="C37" s="270" t="s">
        <v>404</v>
      </c>
      <c r="D37" s="131"/>
      <c r="E37" s="16">
        <v>1982</v>
      </c>
      <c r="F37" s="16"/>
      <c r="G37" s="14" t="s">
        <v>5</v>
      </c>
      <c r="H37" s="14"/>
      <c r="I37" s="16"/>
      <c r="J37" s="165" t="s">
        <v>390</v>
      </c>
      <c r="K37" s="69"/>
    </row>
    <row r="38" spans="2:14" ht="36" customHeight="1" x14ac:dyDescent="0.25">
      <c r="B38" s="170">
        <f t="shared" si="1"/>
        <v>34</v>
      </c>
      <c r="C38" s="271" t="s">
        <v>399</v>
      </c>
      <c r="D38" s="284" t="s">
        <v>208</v>
      </c>
      <c r="E38" s="172">
        <v>1966</v>
      </c>
      <c r="F38" s="170"/>
      <c r="G38" s="284" t="s">
        <v>5</v>
      </c>
      <c r="H38" s="284" t="s">
        <v>647</v>
      </c>
      <c r="I38" s="352" t="s">
        <v>667</v>
      </c>
      <c r="J38" s="283" t="s">
        <v>587</v>
      </c>
      <c r="K38" s="71" t="s">
        <v>557</v>
      </c>
    </row>
    <row r="39" spans="2:14" ht="34.5" customHeight="1" x14ac:dyDescent="0.25">
      <c r="B39" s="170">
        <f t="shared" si="1"/>
        <v>35</v>
      </c>
      <c r="C39" s="271" t="s">
        <v>391</v>
      </c>
      <c r="D39" s="284" t="s">
        <v>208</v>
      </c>
      <c r="E39" s="172">
        <v>1966</v>
      </c>
      <c r="F39" s="170"/>
      <c r="G39" s="284" t="s">
        <v>5</v>
      </c>
      <c r="H39" s="284" t="s">
        <v>648</v>
      </c>
      <c r="I39" s="337" t="s">
        <v>629</v>
      </c>
      <c r="J39" s="284" t="s">
        <v>588</v>
      </c>
      <c r="K39" s="69" t="s">
        <v>559</v>
      </c>
    </row>
    <row r="40" spans="2:14" ht="67.5" customHeight="1" x14ac:dyDescent="0.25">
      <c r="B40" s="170">
        <f t="shared" si="1"/>
        <v>36</v>
      </c>
      <c r="C40" s="271" t="s">
        <v>398</v>
      </c>
      <c r="D40" s="284" t="s">
        <v>168</v>
      </c>
      <c r="E40" s="172">
        <v>1960</v>
      </c>
      <c r="F40" s="170"/>
      <c r="G40" s="284" t="s">
        <v>5</v>
      </c>
      <c r="H40" s="284" t="s">
        <v>649</v>
      </c>
      <c r="I40" s="337" t="s">
        <v>817</v>
      </c>
      <c r="J40" s="283" t="s">
        <v>589</v>
      </c>
      <c r="K40" s="69" t="s">
        <v>558</v>
      </c>
    </row>
    <row r="41" spans="2:14" ht="37.5" customHeight="1" x14ac:dyDescent="0.25">
      <c r="B41" s="170">
        <f t="shared" si="1"/>
        <v>37</v>
      </c>
      <c r="C41" s="271" t="s">
        <v>392</v>
      </c>
      <c r="D41" s="177"/>
      <c r="E41" s="172">
        <v>1960</v>
      </c>
      <c r="F41" s="170"/>
      <c r="G41" s="284" t="s">
        <v>5</v>
      </c>
      <c r="H41" s="284"/>
      <c r="I41" s="170"/>
      <c r="J41" s="283" t="s">
        <v>393</v>
      </c>
      <c r="K41" s="69"/>
    </row>
    <row r="42" spans="2:14" s="42" customFormat="1" ht="48.75" customHeight="1" x14ac:dyDescent="0.25">
      <c r="B42" s="170">
        <f t="shared" si="1"/>
        <v>38</v>
      </c>
      <c r="C42" s="269" t="s">
        <v>373</v>
      </c>
      <c r="D42" s="285" t="s">
        <v>560</v>
      </c>
      <c r="E42" s="172">
        <v>1978</v>
      </c>
      <c r="F42" s="173" t="s">
        <v>119</v>
      </c>
      <c r="G42" s="178" t="s">
        <v>394</v>
      </c>
      <c r="H42" s="178" t="s">
        <v>650</v>
      </c>
      <c r="I42" s="337" t="s">
        <v>660</v>
      </c>
      <c r="J42" s="284" t="s">
        <v>590</v>
      </c>
      <c r="K42" s="165" t="s">
        <v>561</v>
      </c>
    </row>
    <row r="43" spans="2:14" s="42" customFormat="1" ht="36" customHeight="1" x14ac:dyDescent="0.25">
      <c r="B43" s="170">
        <f t="shared" si="1"/>
        <v>39</v>
      </c>
      <c r="C43" s="269" t="s">
        <v>464</v>
      </c>
      <c r="D43" s="285" t="s">
        <v>560</v>
      </c>
      <c r="E43" s="172">
        <v>1978</v>
      </c>
      <c r="F43" s="173"/>
      <c r="G43" s="178" t="s">
        <v>562</v>
      </c>
      <c r="H43" s="178" t="s">
        <v>651</v>
      </c>
      <c r="I43" s="337" t="s">
        <v>683</v>
      </c>
      <c r="J43" s="284" t="s">
        <v>591</v>
      </c>
      <c r="K43" s="69" t="s">
        <v>559</v>
      </c>
    </row>
    <row r="44" spans="2:14" ht="38.25" x14ac:dyDescent="0.25">
      <c r="B44" s="170">
        <f t="shared" si="1"/>
        <v>40</v>
      </c>
      <c r="C44" s="270" t="s">
        <v>402</v>
      </c>
      <c r="D44" s="131"/>
      <c r="E44" s="16">
        <v>1985</v>
      </c>
      <c r="F44" s="16">
        <v>118649</v>
      </c>
      <c r="G44" s="16"/>
      <c r="H44" s="16"/>
      <c r="I44" s="16" t="s">
        <v>403</v>
      </c>
      <c r="J44" s="131" t="s">
        <v>46</v>
      </c>
      <c r="K44" s="69"/>
      <c r="L44" t="s">
        <v>518</v>
      </c>
    </row>
    <row r="45" spans="2:14" ht="15.75" x14ac:dyDescent="0.25">
      <c r="B45" s="185"/>
      <c r="C45" s="272"/>
      <c r="D45" s="256"/>
      <c r="E45" s="257"/>
      <c r="F45" s="257">
        <f>SUM(F5:F44)</f>
        <v>7345342.21</v>
      </c>
      <c r="G45" s="257"/>
      <c r="H45" s="257"/>
      <c r="I45" s="257"/>
      <c r="J45" s="256"/>
      <c r="K45" s="304"/>
    </row>
    <row r="46" spans="2:14" ht="27.75" customHeight="1" x14ac:dyDescent="0.3">
      <c r="C46" s="273" t="s">
        <v>475</v>
      </c>
      <c r="D46" s="179"/>
    </row>
    <row r="47" spans="2:14" ht="36.75" x14ac:dyDescent="0.25">
      <c r="B47" s="19" t="s">
        <v>47</v>
      </c>
      <c r="C47" s="77" t="s">
        <v>192</v>
      </c>
      <c r="D47" s="77"/>
      <c r="E47" s="77" t="s">
        <v>22</v>
      </c>
      <c r="F47" s="27" t="s">
        <v>193</v>
      </c>
      <c r="G47" s="35" t="s">
        <v>194</v>
      </c>
      <c r="H47" s="35"/>
      <c r="I47" s="69" t="s">
        <v>389</v>
      </c>
    </row>
    <row r="48" spans="2:14" ht="15" customHeight="1" x14ac:dyDescent="0.25">
      <c r="B48" s="424" t="s">
        <v>195</v>
      </c>
      <c r="C48" s="425"/>
      <c r="D48" s="425"/>
      <c r="E48" s="425"/>
      <c r="F48" s="425"/>
      <c r="G48" s="425"/>
      <c r="H48" s="425"/>
      <c r="I48" s="426"/>
    </row>
    <row r="49" spans="2:9" ht="56.25" x14ac:dyDescent="0.25">
      <c r="B49" s="19">
        <v>1</v>
      </c>
      <c r="C49" s="19" t="s">
        <v>196</v>
      </c>
      <c r="D49" s="19"/>
      <c r="E49" s="180" t="s">
        <v>197</v>
      </c>
      <c r="F49" s="27" t="s">
        <v>198</v>
      </c>
      <c r="G49" s="78" t="s">
        <v>382</v>
      </c>
      <c r="H49" s="78"/>
      <c r="I49" s="69" t="s">
        <v>393</v>
      </c>
    </row>
    <row r="50" spans="2:9" ht="56.25" x14ac:dyDescent="0.25">
      <c r="B50" s="19">
        <f>B49+1</f>
        <v>2</v>
      </c>
      <c r="C50" s="19" t="s">
        <v>196</v>
      </c>
      <c r="D50" s="19"/>
      <c r="E50" s="180" t="s">
        <v>200</v>
      </c>
      <c r="F50" s="27" t="s">
        <v>201</v>
      </c>
      <c r="G50" s="78" t="s">
        <v>382</v>
      </c>
      <c r="H50" s="78"/>
      <c r="I50" s="69" t="s">
        <v>393</v>
      </c>
    </row>
    <row r="51" spans="2:9" ht="67.5" x14ac:dyDescent="0.25">
      <c r="B51" s="19">
        <f t="shared" ref="B51:B71" si="2">B50+1</f>
        <v>3</v>
      </c>
      <c r="C51" s="19" t="s">
        <v>196</v>
      </c>
      <c r="D51" s="19"/>
      <c r="E51" s="180" t="s">
        <v>202</v>
      </c>
      <c r="F51" s="27" t="s">
        <v>203</v>
      </c>
      <c r="G51" s="78" t="s">
        <v>382</v>
      </c>
      <c r="H51" s="78"/>
      <c r="I51" s="69" t="s">
        <v>393</v>
      </c>
    </row>
    <row r="52" spans="2:9" ht="45" x14ac:dyDescent="0.25">
      <c r="B52" s="19">
        <f t="shared" si="2"/>
        <v>4</v>
      </c>
      <c r="C52" s="19" t="s">
        <v>196</v>
      </c>
      <c r="D52" s="19"/>
      <c r="E52" s="180" t="s">
        <v>204</v>
      </c>
      <c r="F52" s="27" t="s">
        <v>205</v>
      </c>
      <c r="G52" s="78" t="s">
        <v>382</v>
      </c>
      <c r="H52" s="78"/>
      <c r="I52" s="69" t="s">
        <v>393</v>
      </c>
    </row>
    <row r="53" spans="2:9" ht="56.25" x14ac:dyDescent="0.25">
      <c r="B53" s="19">
        <f t="shared" si="2"/>
        <v>5</v>
      </c>
      <c r="C53" s="19" t="s">
        <v>196</v>
      </c>
      <c r="D53" s="19"/>
      <c r="E53" s="180" t="s">
        <v>206</v>
      </c>
      <c r="F53" s="27" t="s">
        <v>207</v>
      </c>
      <c r="G53" s="78" t="s">
        <v>382</v>
      </c>
      <c r="H53" s="78"/>
      <c r="I53" s="69" t="s">
        <v>393</v>
      </c>
    </row>
    <row r="54" spans="2:9" ht="45" x14ac:dyDescent="0.25">
      <c r="B54" s="19">
        <f t="shared" si="2"/>
        <v>6</v>
      </c>
      <c r="C54" s="19" t="s">
        <v>196</v>
      </c>
      <c r="D54" s="19"/>
      <c r="E54" s="180" t="s">
        <v>208</v>
      </c>
      <c r="F54" s="27" t="s">
        <v>209</v>
      </c>
      <c r="G54" s="78" t="s">
        <v>199</v>
      </c>
      <c r="H54" s="78"/>
      <c r="I54" s="69" t="s">
        <v>393</v>
      </c>
    </row>
    <row r="55" spans="2:9" ht="45" x14ac:dyDescent="0.25">
      <c r="B55" s="19">
        <f t="shared" si="2"/>
        <v>7</v>
      </c>
      <c r="C55" s="19" t="s">
        <v>196</v>
      </c>
      <c r="D55" s="19"/>
      <c r="E55" s="180" t="s">
        <v>210</v>
      </c>
      <c r="F55" s="27" t="s">
        <v>211</v>
      </c>
      <c r="G55" s="78" t="s">
        <v>382</v>
      </c>
      <c r="H55" s="78"/>
      <c r="I55" s="69" t="s">
        <v>393</v>
      </c>
    </row>
    <row r="56" spans="2:9" ht="56.25" x14ac:dyDescent="0.25">
      <c r="B56" s="19">
        <f t="shared" si="2"/>
        <v>8</v>
      </c>
      <c r="C56" s="19" t="s">
        <v>196</v>
      </c>
      <c r="D56" s="19"/>
      <c r="E56" s="180" t="s">
        <v>212</v>
      </c>
      <c r="F56" s="27" t="s">
        <v>213</v>
      </c>
      <c r="G56" s="78" t="s">
        <v>382</v>
      </c>
      <c r="H56" s="78"/>
      <c r="I56" s="69" t="s">
        <v>393</v>
      </c>
    </row>
    <row r="57" spans="2:9" ht="56.25" x14ac:dyDescent="0.25">
      <c r="B57" s="19">
        <f t="shared" si="2"/>
        <v>9</v>
      </c>
      <c r="C57" s="19" t="s">
        <v>196</v>
      </c>
      <c r="D57" s="19"/>
      <c r="E57" s="180" t="s">
        <v>162</v>
      </c>
      <c r="F57" s="27" t="s">
        <v>214</v>
      </c>
      <c r="G57" s="78" t="s">
        <v>382</v>
      </c>
      <c r="H57" s="78"/>
      <c r="I57" s="69" t="s">
        <v>393</v>
      </c>
    </row>
    <row r="58" spans="2:9" ht="56.25" x14ac:dyDescent="0.25">
      <c r="B58" s="19">
        <f t="shared" si="2"/>
        <v>10</v>
      </c>
      <c r="C58" s="19" t="s">
        <v>196</v>
      </c>
      <c r="D58" s="19"/>
      <c r="E58" s="180" t="s">
        <v>215</v>
      </c>
      <c r="F58" s="27" t="s">
        <v>216</v>
      </c>
      <c r="G58" s="78" t="s">
        <v>382</v>
      </c>
      <c r="H58" s="78"/>
      <c r="I58" s="69" t="s">
        <v>393</v>
      </c>
    </row>
    <row r="59" spans="2:9" ht="56.25" x14ac:dyDescent="0.25">
      <c r="B59" s="19">
        <f t="shared" si="2"/>
        <v>11</v>
      </c>
      <c r="C59" s="19" t="s">
        <v>196</v>
      </c>
      <c r="D59" s="19"/>
      <c r="E59" s="180" t="s">
        <v>217</v>
      </c>
      <c r="F59" s="27" t="s">
        <v>218</v>
      </c>
      <c r="G59" s="78" t="s">
        <v>382</v>
      </c>
      <c r="H59" s="78"/>
      <c r="I59" s="69" t="s">
        <v>393</v>
      </c>
    </row>
    <row r="60" spans="2:9" ht="56.25" x14ac:dyDescent="0.25">
      <c r="B60" s="19">
        <f t="shared" si="2"/>
        <v>12</v>
      </c>
      <c r="C60" s="19" t="s">
        <v>196</v>
      </c>
      <c r="D60" s="19"/>
      <c r="E60" s="180" t="s">
        <v>71</v>
      </c>
      <c r="F60" s="27" t="s">
        <v>219</v>
      </c>
      <c r="G60" s="78" t="s">
        <v>382</v>
      </c>
      <c r="H60" s="78"/>
      <c r="I60" s="69" t="s">
        <v>393</v>
      </c>
    </row>
    <row r="61" spans="2:9" ht="56.25" x14ac:dyDescent="0.25">
      <c r="B61" s="19">
        <f t="shared" si="2"/>
        <v>13</v>
      </c>
      <c r="C61" s="19" t="s">
        <v>196</v>
      </c>
      <c r="D61" s="19"/>
      <c r="E61" s="180" t="s">
        <v>220</v>
      </c>
      <c r="F61" s="27" t="s">
        <v>221</v>
      </c>
      <c r="G61" s="78" t="s">
        <v>382</v>
      </c>
      <c r="H61" s="78"/>
      <c r="I61" s="69" t="s">
        <v>393</v>
      </c>
    </row>
    <row r="62" spans="2:9" ht="56.25" x14ac:dyDescent="0.25">
      <c r="B62" s="19">
        <f t="shared" si="2"/>
        <v>14</v>
      </c>
      <c r="C62" s="19" t="s">
        <v>196</v>
      </c>
      <c r="D62" s="19"/>
      <c r="E62" s="180" t="s">
        <v>222</v>
      </c>
      <c r="F62" s="27" t="s">
        <v>223</v>
      </c>
      <c r="G62" s="78" t="s">
        <v>382</v>
      </c>
      <c r="H62" s="78"/>
      <c r="I62" s="69" t="s">
        <v>393</v>
      </c>
    </row>
    <row r="63" spans="2:9" ht="56.25" x14ac:dyDescent="0.25">
      <c r="B63" s="19">
        <f t="shared" si="2"/>
        <v>15</v>
      </c>
      <c r="C63" s="19" t="s">
        <v>196</v>
      </c>
      <c r="D63" s="19"/>
      <c r="E63" s="180" t="s">
        <v>224</v>
      </c>
      <c r="F63" s="27" t="s">
        <v>225</v>
      </c>
      <c r="G63" s="78" t="s">
        <v>382</v>
      </c>
      <c r="H63" s="78"/>
      <c r="I63" s="69" t="s">
        <v>393</v>
      </c>
    </row>
    <row r="64" spans="2:9" ht="45" x14ac:dyDescent="0.25">
      <c r="B64" s="19">
        <f>B63+1</f>
        <v>16</v>
      </c>
      <c r="C64" s="19" t="s">
        <v>196</v>
      </c>
      <c r="D64" s="19"/>
      <c r="E64" s="180" t="s">
        <v>226</v>
      </c>
      <c r="F64" s="27" t="s">
        <v>227</v>
      </c>
      <c r="G64" s="78" t="s">
        <v>382</v>
      </c>
      <c r="H64" s="78"/>
      <c r="I64" s="69" t="s">
        <v>393</v>
      </c>
    </row>
    <row r="65" spans="2:9" ht="45" x14ac:dyDescent="0.25">
      <c r="B65" s="19">
        <f t="shared" si="2"/>
        <v>17</v>
      </c>
      <c r="C65" s="19" t="s">
        <v>196</v>
      </c>
      <c r="D65" s="19"/>
      <c r="E65" s="180" t="s">
        <v>226</v>
      </c>
      <c r="F65" s="27" t="s">
        <v>228</v>
      </c>
      <c r="G65" s="78" t="s">
        <v>382</v>
      </c>
      <c r="H65" s="78"/>
      <c r="I65" s="69" t="s">
        <v>393</v>
      </c>
    </row>
    <row r="66" spans="2:9" ht="67.5" x14ac:dyDescent="0.25">
      <c r="B66" s="19">
        <f t="shared" si="2"/>
        <v>18</v>
      </c>
      <c r="C66" s="19" t="s">
        <v>196</v>
      </c>
      <c r="D66" s="19"/>
      <c r="E66" s="180" t="s">
        <v>229</v>
      </c>
      <c r="F66" s="27" t="s">
        <v>230</v>
      </c>
      <c r="G66" s="78" t="s">
        <v>382</v>
      </c>
      <c r="H66" s="78"/>
      <c r="I66" s="69" t="s">
        <v>393</v>
      </c>
    </row>
    <row r="67" spans="2:9" ht="56.25" x14ac:dyDescent="0.25">
      <c r="B67" s="19">
        <f t="shared" si="2"/>
        <v>19</v>
      </c>
      <c r="C67" s="19" t="s">
        <v>196</v>
      </c>
      <c r="D67" s="19"/>
      <c r="E67" s="180" t="s">
        <v>231</v>
      </c>
      <c r="F67" s="27" t="s">
        <v>232</v>
      </c>
      <c r="G67" s="78" t="s">
        <v>382</v>
      </c>
      <c r="H67" s="78"/>
      <c r="I67" s="69" t="s">
        <v>393</v>
      </c>
    </row>
    <row r="68" spans="2:9" ht="67.5" x14ac:dyDescent="0.25">
      <c r="B68" s="19">
        <f t="shared" si="2"/>
        <v>20</v>
      </c>
      <c r="C68" s="19" t="s">
        <v>196</v>
      </c>
      <c r="D68" s="19"/>
      <c r="E68" s="180" t="s">
        <v>233</v>
      </c>
      <c r="F68" s="27" t="s">
        <v>234</v>
      </c>
      <c r="G68" s="78" t="s">
        <v>382</v>
      </c>
      <c r="H68" s="78"/>
      <c r="I68" s="69" t="s">
        <v>393</v>
      </c>
    </row>
    <row r="69" spans="2:9" ht="56.25" x14ac:dyDescent="0.25">
      <c r="B69" s="19">
        <f>B68+1</f>
        <v>21</v>
      </c>
      <c r="C69" s="19" t="s">
        <v>235</v>
      </c>
      <c r="D69" s="19"/>
      <c r="E69" s="180" t="s">
        <v>236</v>
      </c>
      <c r="F69" s="79"/>
      <c r="G69" s="78" t="s">
        <v>382</v>
      </c>
      <c r="H69" s="78"/>
      <c r="I69" s="69" t="s">
        <v>393</v>
      </c>
    </row>
    <row r="70" spans="2:9" ht="67.5" x14ac:dyDescent="0.25">
      <c r="B70" s="19">
        <f t="shared" si="2"/>
        <v>22</v>
      </c>
      <c r="C70" s="19" t="s">
        <v>235</v>
      </c>
      <c r="D70" s="19"/>
      <c r="E70" s="180" t="s">
        <v>237</v>
      </c>
      <c r="F70" s="79"/>
      <c r="G70" s="78" t="s">
        <v>382</v>
      </c>
      <c r="H70" s="78"/>
      <c r="I70" s="69" t="s">
        <v>393</v>
      </c>
    </row>
    <row r="71" spans="2:9" ht="45" x14ac:dyDescent="0.25">
      <c r="B71" s="19">
        <f t="shared" si="2"/>
        <v>23</v>
      </c>
      <c r="C71" s="19" t="s">
        <v>235</v>
      </c>
      <c r="D71" s="19"/>
      <c r="E71" s="180" t="s">
        <v>66</v>
      </c>
      <c r="F71" s="79"/>
      <c r="G71" s="78" t="s">
        <v>382</v>
      </c>
      <c r="H71" s="78"/>
      <c r="I71" s="69" t="s">
        <v>393</v>
      </c>
    </row>
    <row r="72" spans="2:9" x14ac:dyDescent="0.25">
      <c r="B72" s="417" t="s">
        <v>238</v>
      </c>
      <c r="C72" s="418"/>
      <c r="D72" s="418"/>
      <c r="E72" s="418"/>
      <c r="F72" s="418"/>
      <c r="G72" s="418"/>
      <c r="H72" s="418"/>
      <c r="I72" s="419"/>
    </row>
    <row r="73" spans="2:9" ht="56.25" x14ac:dyDescent="0.25">
      <c r="B73" s="19">
        <f>B71+1</f>
        <v>24</v>
      </c>
      <c r="C73" s="80" t="s">
        <v>239</v>
      </c>
      <c r="D73" s="80"/>
      <c r="E73" s="180" t="s">
        <v>240</v>
      </c>
      <c r="F73" s="80"/>
      <c r="G73" s="78" t="s">
        <v>382</v>
      </c>
      <c r="H73" s="78"/>
      <c r="I73" s="69" t="s">
        <v>393</v>
      </c>
    </row>
    <row r="74" spans="2:9" ht="56.25" x14ac:dyDescent="0.25">
      <c r="B74" s="19">
        <f>B73+1</f>
        <v>25</v>
      </c>
      <c r="C74" s="80" t="s">
        <v>239</v>
      </c>
      <c r="D74" s="80"/>
      <c r="E74" s="180" t="s">
        <v>197</v>
      </c>
      <c r="F74" s="80"/>
      <c r="G74" s="78" t="s">
        <v>382</v>
      </c>
      <c r="H74" s="78"/>
      <c r="I74" s="69" t="s">
        <v>393</v>
      </c>
    </row>
    <row r="75" spans="2:9" ht="56.25" x14ac:dyDescent="0.25">
      <c r="B75" s="19">
        <f t="shared" ref="B75:B89" si="3">B74+1</f>
        <v>26</v>
      </c>
      <c r="C75" s="80" t="s">
        <v>239</v>
      </c>
      <c r="D75" s="80"/>
      <c r="E75" s="180" t="s">
        <v>200</v>
      </c>
      <c r="F75" s="80"/>
      <c r="G75" s="78" t="s">
        <v>382</v>
      </c>
      <c r="H75" s="78"/>
      <c r="I75" s="69" t="s">
        <v>393</v>
      </c>
    </row>
    <row r="76" spans="2:9" ht="67.5" x14ac:dyDescent="0.25">
      <c r="B76" s="19">
        <f t="shared" si="3"/>
        <v>27</v>
      </c>
      <c r="C76" s="80" t="s">
        <v>239</v>
      </c>
      <c r="D76" s="80"/>
      <c r="E76" s="180" t="s">
        <v>241</v>
      </c>
      <c r="F76" s="80"/>
      <c r="G76" s="78" t="s">
        <v>382</v>
      </c>
      <c r="H76" s="78"/>
      <c r="I76" s="69" t="s">
        <v>393</v>
      </c>
    </row>
    <row r="77" spans="2:9" ht="67.5" x14ac:dyDescent="0.25">
      <c r="B77" s="19">
        <f>B76+1</f>
        <v>28</v>
      </c>
      <c r="C77" s="80" t="s">
        <v>239</v>
      </c>
      <c r="D77" s="80"/>
      <c r="E77" s="180" t="s">
        <v>242</v>
      </c>
      <c r="F77" s="80"/>
      <c r="G77" s="78" t="s">
        <v>382</v>
      </c>
      <c r="H77" s="78"/>
      <c r="I77" s="69" t="s">
        <v>393</v>
      </c>
    </row>
    <row r="78" spans="2:9" ht="56.25" x14ac:dyDescent="0.25">
      <c r="B78" s="19">
        <f t="shared" si="3"/>
        <v>29</v>
      </c>
      <c r="C78" s="80" t="s">
        <v>239</v>
      </c>
      <c r="D78" s="80"/>
      <c r="E78" s="180" t="s">
        <v>212</v>
      </c>
      <c r="F78" s="80"/>
      <c r="G78" s="78" t="s">
        <v>382</v>
      </c>
      <c r="H78" s="78"/>
      <c r="I78" s="69" t="s">
        <v>393</v>
      </c>
    </row>
    <row r="79" spans="2:9" ht="56.25" x14ac:dyDescent="0.25">
      <c r="B79" s="19">
        <f t="shared" si="3"/>
        <v>30</v>
      </c>
      <c r="C79" s="80" t="s">
        <v>239</v>
      </c>
      <c r="D79" s="80"/>
      <c r="E79" s="180" t="s">
        <v>162</v>
      </c>
      <c r="F79" s="80"/>
      <c r="G79" s="78" t="s">
        <v>382</v>
      </c>
      <c r="H79" s="78"/>
      <c r="I79" s="69" t="s">
        <v>393</v>
      </c>
    </row>
    <row r="80" spans="2:9" ht="56.25" x14ac:dyDescent="0.25">
      <c r="B80" s="19">
        <f t="shared" si="3"/>
        <v>31</v>
      </c>
      <c r="C80" s="80" t="s">
        <v>239</v>
      </c>
      <c r="D80" s="80"/>
      <c r="E80" s="180" t="s">
        <v>215</v>
      </c>
      <c r="F80" s="80"/>
      <c r="G80" s="78" t="s">
        <v>382</v>
      </c>
      <c r="H80" s="78"/>
      <c r="I80" s="69" t="s">
        <v>393</v>
      </c>
    </row>
    <row r="81" spans="2:9" ht="56.25" x14ac:dyDescent="0.25">
      <c r="B81" s="19">
        <f t="shared" si="3"/>
        <v>32</v>
      </c>
      <c r="C81" s="80" t="s">
        <v>239</v>
      </c>
      <c r="D81" s="80"/>
      <c r="E81" s="180" t="s">
        <v>243</v>
      </c>
      <c r="F81" s="80"/>
      <c r="G81" s="78" t="s">
        <v>382</v>
      </c>
      <c r="H81" s="78"/>
      <c r="I81" s="69" t="s">
        <v>393</v>
      </c>
    </row>
    <row r="82" spans="2:9" ht="56.25" x14ac:dyDescent="0.25">
      <c r="B82" s="19">
        <f t="shared" si="3"/>
        <v>33</v>
      </c>
      <c r="C82" s="80" t="s">
        <v>239</v>
      </c>
      <c r="D82" s="80"/>
      <c r="E82" s="180" t="s">
        <v>244</v>
      </c>
      <c r="F82" s="80"/>
      <c r="G82" s="78" t="s">
        <v>382</v>
      </c>
      <c r="H82" s="78"/>
      <c r="I82" s="69" t="s">
        <v>393</v>
      </c>
    </row>
    <row r="83" spans="2:9" ht="56.25" x14ac:dyDescent="0.25">
      <c r="B83" s="19">
        <f t="shared" si="3"/>
        <v>34</v>
      </c>
      <c r="C83" s="80" t="s">
        <v>239</v>
      </c>
      <c r="D83" s="80"/>
      <c r="E83" s="180" t="s">
        <v>222</v>
      </c>
      <c r="F83" s="80"/>
      <c r="G83" s="78" t="s">
        <v>382</v>
      </c>
      <c r="H83" s="78"/>
      <c r="I83" s="69" t="s">
        <v>393</v>
      </c>
    </row>
    <row r="84" spans="2:9" ht="56.25" x14ac:dyDescent="0.25">
      <c r="B84" s="19">
        <f t="shared" si="3"/>
        <v>35</v>
      </c>
      <c r="C84" s="80" t="s">
        <v>239</v>
      </c>
      <c r="D84" s="80"/>
      <c r="E84" s="180" t="s">
        <v>224</v>
      </c>
      <c r="F84" s="80"/>
      <c r="G84" s="78" t="s">
        <v>382</v>
      </c>
      <c r="H84" s="78"/>
      <c r="I84" s="69" t="s">
        <v>393</v>
      </c>
    </row>
    <row r="85" spans="2:9" ht="45" x14ac:dyDescent="0.25">
      <c r="B85" s="19">
        <f>B84+1</f>
        <v>36</v>
      </c>
      <c r="C85" s="80" t="s">
        <v>239</v>
      </c>
      <c r="D85" s="80"/>
      <c r="E85" s="180" t="s">
        <v>109</v>
      </c>
      <c r="F85" s="81"/>
      <c r="G85" s="78" t="s">
        <v>382</v>
      </c>
      <c r="H85" s="78"/>
      <c r="I85" s="69" t="s">
        <v>393</v>
      </c>
    </row>
    <row r="86" spans="2:9" ht="45" x14ac:dyDescent="0.25">
      <c r="B86" s="19">
        <f t="shared" si="3"/>
        <v>37</v>
      </c>
      <c r="C86" s="80" t="s">
        <v>239</v>
      </c>
      <c r="D86" s="80"/>
      <c r="E86" s="180" t="s">
        <v>109</v>
      </c>
      <c r="F86" s="80"/>
      <c r="G86" s="78" t="s">
        <v>382</v>
      </c>
      <c r="H86" s="78"/>
      <c r="I86" s="69" t="s">
        <v>393</v>
      </c>
    </row>
    <row r="87" spans="2:9" ht="67.5" x14ac:dyDescent="0.25">
      <c r="B87" s="19">
        <f t="shared" si="3"/>
        <v>38</v>
      </c>
      <c r="C87" s="80" t="s">
        <v>239</v>
      </c>
      <c r="D87" s="80"/>
      <c r="E87" s="180" t="s">
        <v>229</v>
      </c>
      <c r="F87" s="80"/>
      <c r="G87" s="78" t="s">
        <v>382</v>
      </c>
      <c r="H87" s="78"/>
      <c r="I87" s="69" t="s">
        <v>393</v>
      </c>
    </row>
    <row r="88" spans="2:9" ht="56.25" x14ac:dyDescent="0.25">
      <c r="B88" s="19">
        <f t="shared" si="3"/>
        <v>39</v>
      </c>
      <c r="C88" s="80" t="s">
        <v>239</v>
      </c>
      <c r="D88" s="80"/>
      <c r="E88" s="180" t="s">
        <v>231</v>
      </c>
      <c r="F88" s="80"/>
      <c r="G88" s="78" t="s">
        <v>382</v>
      </c>
      <c r="H88" s="78"/>
      <c r="I88" s="69" t="s">
        <v>393</v>
      </c>
    </row>
    <row r="89" spans="2:9" ht="56.25" x14ac:dyDescent="0.25">
      <c r="B89" s="19">
        <f t="shared" si="3"/>
        <v>40</v>
      </c>
      <c r="C89" s="80" t="s">
        <v>239</v>
      </c>
      <c r="D89" s="80"/>
      <c r="E89" s="180" t="s">
        <v>245</v>
      </c>
      <c r="F89" s="80"/>
      <c r="G89" s="78" t="s">
        <v>382</v>
      </c>
      <c r="H89" s="78"/>
      <c r="I89" s="69" t="s">
        <v>393</v>
      </c>
    </row>
    <row r="90" spans="2:9" x14ac:dyDescent="0.25">
      <c r="B90" s="417" t="s">
        <v>246</v>
      </c>
      <c r="C90" s="418"/>
      <c r="D90" s="418"/>
      <c r="E90" s="418"/>
      <c r="F90" s="418"/>
      <c r="G90" s="418"/>
      <c r="H90" s="418"/>
      <c r="I90" s="419"/>
    </row>
    <row r="91" spans="2:9" ht="45" x14ac:dyDescent="0.25">
      <c r="B91" s="19">
        <f>B89+1</f>
        <v>41</v>
      </c>
      <c r="C91" s="80" t="s">
        <v>247</v>
      </c>
      <c r="D91" s="80"/>
      <c r="E91" s="180" t="s">
        <v>204</v>
      </c>
      <c r="F91" s="80"/>
      <c r="G91" s="78" t="s">
        <v>382</v>
      </c>
      <c r="H91" s="78"/>
      <c r="I91" s="69" t="s">
        <v>393</v>
      </c>
    </row>
    <row r="92" spans="2:9" ht="56.25" x14ac:dyDescent="0.25">
      <c r="B92" s="19">
        <f>B91+1</f>
        <v>42</v>
      </c>
      <c r="C92" s="80" t="s">
        <v>247</v>
      </c>
      <c r="D92" s="80"/>
      <c r="E92" s="180" t="s">
        <v>206</v>
      </c>
      <c r="F92" s="80"/>
      <c r="G92" s="78" t="s">
        <v>382</v>
      </c>
      <c r="H92" s="78"/>
      <c r="I92" s="69" t="s">
        <v>393</v>
      </c>
    </row>
    <row r="93" spans="2:9" ht="45" x14ac:dyDescent="0.25">
      <c r="B93" s="19">
        <f>B92+1</f>
        <v>43</v>
      </c>
      <c r="C93" s="80" t="s">
        <v>247</v>
      </c>
      <c r="D93" s="80"/>
      <c r="E93" s="180" t="s">
        <v>210</v>
      </c>
      <c r="F93" s="80"/>
      <c r="G93" s="78" t="s">
        <v>382</v>
      </c>
      <c r="H93" s="78"/>
      <c r="I93" s="69" t="s">
        <v>393</v>
      </c>
    </row>
    <row r="94" spans="2:9" ht="45" x14ac:dyDescent="0.25">
      <c r="B94" s="19">
        <f>B93+1</f>
        <v>44</v>
      </c>
      <c r="C94" s="80" t="s">
        <v>247</v>
      </c>
      <c r="D94" s="80"/>
      <c r="E94" s="180" t="s">
        <v>248</v>
      </c>
      <c r="F94" s="80"/>
      <c r="G94" s="78" t="s">
        <v>382</v>
      </c>
      <c r="H94" s="78"/>
      <c r="I94" s="69" t="s">
        <v>393</v>
      </c>
    </row>
    <row r="95" spans="2:9" ht="56.25" x14ac:dyDescent="0.25">
      <c r="B95" s="19">
        <f>B94+1</f>
        <v>45</v>
      </c>
      <c r="C95" s="80" t="s">
        <v>247</v>
      </c>
      <c r="D95" s="80"/>
      <c r="E95" s="180" t="s">
        <v>217</v>
      </c>
      <c r="F95" s="80"/>
      <c r="G95" s="78" t="s">
        <v>382</v>
      </c>
      <c r="H95" s="78"/>
      <c r="I95" s="69" t="s">
        <v>393</v>
      </c>
    </row>
  </sheetData>
  <mergeCells count="10">
    <mergeCell ref="B2:K3"/>
    <mergeCell ref="B90:I90"/>
    <mergeCell ref="G18:G19"/>
    <mergeCell ref="L13:M13"/>
    <mergeCell ref="G31:G32"/>
    <mergeCell ref="B48:I48"/>
    <mergeCell ref="G29:G30"/>
    <mergeCell ref="B72:I72"/>
    <mergeCell ref="L35:N36"/>
    <mergeCell ref="L29:M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котельные</vt:lpstr>
      <vt:lpstr>теплотрассы</vt:lpstr>
      <vt:lpstr>водопроводы</vt:lpstr>
      <vt:lpstr>канализ</vt:lpstr>
      <vt:lpstr>скважины</vt:lpstr>
      <vt:lpstr>водопроводы!Область_печати</vt:lpstr>
      <vt:lpstr>канализ!Область_печати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2022-05-31T04:21:31Z</dcterms:modified>
</cp:coreProperties>
</file>