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\документы по отделам\Отдел по закупкам товаров\Отдел Товаров\2023 год\Совместные торги 2023 год\04_АПРЕЛЬ_2023\Бумага для офисной техники\19857 (Глазов, Воткинск)\"/>
    </mc:Choice>
  </mc:AlternateContent>
  <xr:revisionPtr revIDLastSave="0" documentId="13_ncr:1_{C6F2B134-3E80-4F66-81FC-E3E173396C7C}" xr6:coauthVersionLast="45" xr6:coauthVersionMax="47" xr10:uidLastSave="{00000000-0000-0000-0000-000000000000}"/>
  <bookViews>
    <workbookView xWindow="-120" yWindow="-120" windowWidth="29040" windowHeight="15840" tabRatio="561" xr2:uid="{00000000-000D-0000-FFFF-FFFF00000000}"/>
  </bookViews>
  <sheets>
    <sheet name="1" sheetId="1" r:id="rId1"/>
  </sheets>
  <definedNames>
    <definedName name="_xlnm._FilterDatabase" localSheetId="0" hidden="1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  <c r="F13" i="1"/>
  <c r="G13" i="1" s="1"/>
  <c r="K13" i="1"/>
  <c r="K12" i="1" l="1"/>
  <c r="K11" i="1"/>
  <c r="F11" i="1" l="1"/>
  <c r="G11" i="1" l="1"/>
  <c r="G14" i="1"/>
  <c r="G12" i="1"/>
</calcChain>
</file>

<file path=xl/sharedStrings.xml><?xml version="1.0" encoding="utf-8"?>
<sst xmlns="http://schemas.openxmlformats.org/spreadsheetml/2006/main" count="50" uniqueCount="44">
  <si>
    <t>-</t>
  </si>
  <si>
    <t>v</t>
  </si>
  <si>
    <t>V</t>
  </si>
  <si>
    <t>Ед.изм.</t>
  </si>
  <si>
    <t>Кол-во (Общее)</t>
  </si>
  <si>
    <t>Условное обозначе-ние/ Фор-мула</t>
  </si>
  <si>
    <t>Цена за ед.изм., руб.</t>
  </si>
  <si>
    <t>Источники информации: реестр контрактов (номера реестровых записей):</t>
  </si>
  <si>
    <t>Номер источника информации</t>
  </si>
  <si>
    <t>Дата заключения контракта</t>
  </si>
  <si>
    <t>Реестровый номер контракта</t>
  </si>
  <si>
    <t xml:space="preserve">Таблица 1 </t>
  </si>
  <si>
    <t>Коэффициент вариации, %</t>
  </si>
  <si>
    <t xml:space="preserve">Бумага для офисной техники белая  </t>
  </si>
  <si>
    <t>ПАЧ</t>
  </si>
  <si>
    <t>Наименование Товара</t>
  </si>
  <si>
    <t>т013976</t>
  </si>
  <si>
    <t>т000241</t>
  </si>
  <si>
    <t>Номер позиции Регионального каталога ТРУ</t>
  </si>
  <si>
    <t>№ 
п/п</t>
  </si>
  <si>
    <t>Сведения из реестра контрактов за ед. изм. Товара, руб.
(цi)</t>
  </si>
  <si>
    <t>Источник информации 1 (п.1)
Источник информации 4 (п.2)
Источник информации 7 (п.3)</t>
  </si>
  <si>
    <t>Источник информации 2 (п.1)
Источник информации 5 (п.2)
Источник информации 8 (п.3)</t>
  </si>
  <si>
    <t>Источник информации 3 (п.1)
Источник информации 6 (п.2)
Источник информации 9 (п.3)</t>
  </si>
  <si>
    <t>НМЦ Товара, руб.</t>
  </si>
  <si>
    <t>НМЦ за ед.изм. Товара *v</t>
  </si>
  <si>
    <t xml:space="preserve">Бумага для офисной техники белая </t>
  </si>
  <si>
    <r>
      <t>Итого НМЦК</t>
    </r>
    <r>
      <rPr>
        <b/>
        <vertAlign val="superscript"/>
        <sz val="12"/>
        <color theme="1"/>
        <rFont val="Times New Roman"/>
        <family val="1"/>
        <charset val="204"/>
      </rPr>
      <t>рын</t>
    </r>
    <r>
      <rPr>
        <b/>
        <sz val="12"/>
        <color theme="1"/>
        <rFont val="Times New Roman"/>
        <family val="1"/>
        <charset val="204"/>
      </rPr>
      <t>, руб:</t>
    </r>
  </si>
  <si>
    <r>
      <t xml:space="preserve">
1) Используемые условные обозначения:
Цена за ед. изм. – цена за единицу измерения Товара по одной позиции Технического задания;
Стоимость (Общая)  – стоимость Товара по одной позиции Технического задания;
НМЦК</t>
    </r>
    <r>
      <rPr>
        <vertAlign val="superscript"/>
        <sz val="12"/>
        <color theme="1"/>
        <rFont val="Times New Roman"/>
        <family val="1"/>
        <charset val="204"/>
      </rPr>
      <t xml:space="preserve">рын </t>
    </r>
    <r>
      <rPr>
        <sz val="12"/>
        <color theme="1"/>
        <rFont val="Times New Roman"/>
        <family val="1"/>
        <charset val="204"/>
      </rPr>
      <t xml:space="preserve">– начальная (максимальная) цена контракта;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2"/>
        <color theme="1"/>
        <rFont val="Times New Roman"/>
        <family val="1"/>
        <charset val="204"/>
      </rPr>
      <t>цi</t>
    </r>
    <r>
      <rPr>
        <sz val="12"/>
        <color theme="1"/>
        <rFont val="Times New Roman"/>
        <family val="1"/>
        <charset val="204"/>
      </rPr>
      <t xml:space="preserve"> - цена единицы Товара, представленная в источнике с номером i;
V - коэффициент вариации.
2) Коэффициент вариации не превышает 33%.</t>
    </r>
  </si>
  <si>
    <t xml:space="preserve">2. Для обоснования начальной (максимальной) цены контракта использовался метод сопоставимых рыночных цен (анализа рынка). Обоснование начальной (максимальной) цены контракта подготовлено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</t>
  </si>
  <si>
    <t>1. Основные характеристики объекта закупки приведены в описании объекта закупки (Приложение №1 к извещению об осуществлении закупки)</t>
  </si>
  <si>
    <t>Обоснование начальной (максимальной) цены контракта, начальных цен единиц товара, работы, услуги</t>
  </si>
  <si>
    <t xml:space="preserve">Расчет: </t>
  </si>
  <si>
    <t>т039338</t>
  </si>
  <si>
    <t>Дата подготовки: март 2023 г.</t>
  </si>
  <si>
    <t>3183111455222000055</t>
  </si>
  <si>
    <t>3180870061522000029</t>
  </si>
  <si>
    <t>2181400096422000256</t>
  </si>
  <si>
    <t>3183802567923000003</t>
  </si>
  <si>
    <t>3182701620023000006</t>
  </si>
  <si>
    <t>2182600067022000487</t>
  </si>
  <si>
    <t>2181500107922000266</t>
  </si>
  <si>
    <t>2183505550922000180</t>
  </si>
  <si>
    <t>Приложение №2 к извещению об осуществлении закупки по заявке № 19857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</si>
</sst>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Alignment="1">
      <alignment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2" borderId="0" xfId="0" applyFont="1" applyFill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/>
    <xf numFmtId="0" fontId="7" fillId="2" borderId="0" xfId="0" applyFont="1" applyFill="1" applyAlignment="1">
      <alignment horizontal="left" wrapText="1"/>
    </xf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5" fillId="0" borderId="0" xfId="0" applyFont="1" applyAlignment="1">
      <alignment horizontal="center" wrapText="1"/>
    </xf>
    <xf numFmtId="0" fontId="8" fillId="2" borderId="0" xfId="1" applyFont="1" applyFill="1" applyAlignment="1">
      <alignment vertical="top" wrapText="1"/>
    </xf>
    <xf numFmtId="0" fontId="8" fillId="2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159884</xdr:colOff>
      <xdr:row>8</xdr:row>
      <xdr:rowOff>190501</xdr:rowOff>
    </xdr:from>
    <xdr:to>
      <xdr:col>5</xdr:col>
      <xdr:colOff>638841</xdr:colOff>
      <xdr:row>8</xdr:row>
      <xdr:rowOff>676277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634" y="3881439"/>
          <a:ext cx="478957" cy="48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29"/>
  <sheetViews>
    <sheetView tabSelected="1" topLeftCell="A10" zoomScale="80" zoomScaleNormal="80" workbookViewId="0">
      <selection activeCell="P8" sqref="P8"/>
    </sheetView>
  </sheetViews>
  <sheetFormatPr defaultRowHeight="15.75" x14ac:dyDescent="0.25"/>
  <cols>
    <col min="1" max="1" width="12.7109375" style="2" customWidth="1"/>
    <col min="2" max="2" width="42" style="2" customWidth="1"/>
    <col min="3" max="3" width="20.28515625" style="2" customWidth="1"/>
    <col min="4" max="4" width="10.42578125" style="2" customWidth="1"/>
    <col min="5" max="5" width="11.5703125" style="2" bestFit="1" customWidth="1"/>
    <col min="6" max="6" width="12.5703125" style="2" customWidth="1"/>
    <col min="7" max="7" width="19.42578125" style="2" customWidth="1"/>
    <col min="8" max="8" width="22.42578125" style="11" customWidth="1"/>
    <col min="9" max="9" width="22.5703125" style="11" customWidth="1"/>
    <col min="10" max="10" width="22.28515625" style="11" customWidth="1"/>
    <col min="11" max="11" width="26.5703125" style="2" customWidth="1"/>
    <col min="12" max="16384" width="9.140625" style="2"/>
  </cols>
  <sheetData>
    <row r="1" spans="1:55" ht="73.5" customHeight="1" x14ac:dyDescent="0.25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5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55" ht="57" customHeight="1" x14ac:dyDescent="0.25">
      <c r="H3" s="2"/>
      <c r="I3" s="2"/>
      <c r="J3" s="41" t="s">
        <v>43</v>
      </c>
      <c r="K3" s="41"/>
    </row>
    <row r="4" spans="1:55" ht="15" customHeight="1" x14ac:dyDescent="0.25">
      <c r="A4" s="45" t="s">
        <v>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15"/>
    </row>
    <row r="5" spans="1:55" ht="50.25" customHeight="1" x14ac:dyDescent="0.25">
      <c r="A5" s="46" t="s">
        <v>29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17"/>
      <c r="M5" s="17"/>
      <c r="N5" s="17"/>
      <c r="O5" s="17"/>
      <c r="P5" s="16"/>
    </row>
    <row r="6" spans="1:55" ht="45" customHeight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17"/>
      <c r="M6" s="17"/>
      <c r="N6" s="17"/>
      <c r="O6" s="17"/>
      <c r="P6" s="15"/>
    </row>
    <row r="7" spans="1:55" x14ac:dyDescent="0.25">
      <c r="A7" s="27" t="s">
        <v>32</v>
      </c>
      <c r="B7" s="18"/>
      <c r="C7" s="18"/>
      <c r="D7" s="18"/>
      <c r="E7" s="18"/>
      <c r="F7" s="18"/>
      <c r="G7" s="18"/>
      <c r="H7" s="18"/>
      <c r="I7" s="18"/>
      <c r="J7" s="18"/>
      <c r="K7" s="19" t="s">
        <v>11</v>
      </c>
      <c r="L7" s="11"/>
      <c r="M7" s="11"/>
      <c r="N7" s="11"/>
      <c r="O7" s="11"/>
    </row>
    <row r="8" spans="1:55" ht="75" customHeight="1" x14ac:dyDescent="0.25">
      <c r="A8" s="3" t="s">
        <v>19</v>
      </c>
      <c r="B8" s="3" t="s">
        <v>15</v>
      </c>
      <c r="C8" s="3" t="s">
        <v>18</v>
      </c>
      <c r="D8" s="3" t="s">
        <v>3</v>
      </c>
      <c r="E8" s="3" t="s">
        <v>4</v>
      </c>
      <c r="F8" s="3" t="s">
        <v>6</v>
      </c>
      <c r="G8" s="3" t="s">
        <v>24</v>
      </c>
      <c r="H8" s="37" t="s">
        <v>20</v>
      </c>
      <c r="I8" s="37"/>
      <c r="J8" s="37"/>
      <c r="K8" s="3" t="s">
        <v>12</v>
      </c>
      <c r="L8" s="11"/>
      <c r="M8" s="11"/>
      <c r="N8" s="11"/>
      <c r="O8" s="11"/>
    </row>
    <row r="9" spans="1:55" ht="74.25" customHeight="1" x14ac:dyDescent="0.25">
      <c r="A9" s="3" t="s">
        <v>5</v>
      </c>
      <c r="B9" s="3" t="s">
        <v>0</v>
      </c>
      <c r="C9" s="3" t="s">
        <v>0</v>
      </c>
      <c r="D9" s="3" t="s">
        <v>0</v>
      </c>
      <c r="E9" s="3" t="s">
        <v>1</v>
      </c>
      <c r="F9" s="3"/>
      <c r="G9" s="3" t="s">
        <v>25</v>
      </c>
      <c r="H9" s="1" t="s">
        <v>21</v>
      </c>
      <c r="I9" s="1" t="s">
        <v>22</v>
      </c>
      <c r="J9" s="1" t="s">
        <v>23</v>
      </c>
      <c r="K9" s="20" t="s">
        <v>2</v>
      </c>
      <c r="L9" s="11"/>
      <c r="M9" s="11"/>
      <c r="N9" s="11"/>
      <c r="O9" s="11"/>
    </row>
    <row r="10" spans="1:55" s="5" customFormat="1" x14ac:dyDescent="0.25">
      <c r="A10" s="21">
        <v>1</v>
      </c>
      <c r="B10" s="3">
        <v>2</v>
      </c>
      <c r="C10" s="21">
        <v>3</v>
      </c>
      <c r="D10" s="3">
        <v>4</v>
      </c>
      <c r="E10" s="21">
        <v>5</v>
      </c>
      <c r="F10" s="3">
        <v>6</v>
      </c>
      <c r="G10" s="21">
        <v>8</v>
      </c>
      <c r="H10" s="3">
        <v>9</v>
      </c>
      <c r="I10" s="3">
        <v>10</v>
      </c>
      <c r="J10" s="3">
        <v>11</v>
      </c>
      <c r="K10" s="21">
        <v>12</v>
      </c>
      <c r="L10" s="11"/>
      <c r="M10" s="11"/>
      <c r="N10" s="11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5" customFormat="1" x14ac:dyDescent="0.25">
      <c r="A11" s="6">
        <v>1</v>
      </c>
      <c r="B11" s="4" t="s">
        <v>26</v>
      </c>
      <c r="C11" s="4" t="s">
        <v>16</v>
      </c>
      <c r="D11" s="7" t="s">
        <v>14</v>
      </c>
      <c r="E11" s="22"/>
      <c r="F11" s="8">
        <f t="shared" ref="F11:F13" si="0">ROUND(AVERAGE(H11:J11), 2)</f>
        <v>267.70999999999998</v>
      </c>
      <c r="G11" s="23">
        <f>E11*F11</f>
        <v>0</v>
      </c>
      <c r="H11" s="9">
        <v>264.35000000000002</v>
      </c>
      <c r="I11" s="28">
        <v>287.77</v>
      </c>
      <c r="J11" s="9">
        <v>251</v>
      </c>
      <c r="K11" s="10">
        <f>STDEV(H11:J11)*100/AVERAGE(H11:J11)</f>
        <v>6.9529083930756066</v>
      </c>
      <c r="L11" s="11"/>
      <c r="M11" s="11"/>
      <c r="N11" s="11"/>
      <c r="O11" s="11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11" customFormat="1" x14ac:dyDescent="0.25">
      <c r="A12" s="6">
        <v>2</v>
      </c>
      <c r="B12" s="4" t="s">
        <v>13</v>
      </c>
      <c r="C12" s="4" t="s">
        <v>17</v>
      </c>
      <c r="D12" s="7" t="s">
        <v>14</v>
      </c>
      <c r="E12" s="22"/>
      <c r="F12" s="8">
        <f t="shared" si="0"/>
        <v>307.57</v>
      </c>
      <c r="G12" s="23">
        <f t="shared" ref="G12:G13" si="1">E12*F12</f>
        <v>0</v>
      </c>
      <c r="H12" s="32">
        <v>331.33</v>
      </c>
      <c r="I12" s="9">
        <v>304.36</v>
      </c>
      <c r="J12" s="7">
        <v>287.02999999999997</v>
      </c>
      <c r="K12" s="10">
        <f>STDEV(H12:J12)*100/AVERAGE(H12:J12)</f>
        <v>7.2581476642893152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11" customFormat="1" x14ac:dyDescent="0.25">
      <c r="A13" s="6">
        <v>3</v>
      </c>
      <c r="B13" s="4" t="s">
        <v>13</v>
      </c>
      <c r="C13" s="4" t="s">
        <v>33</v>
      </c>
      <c r="D13" s="7" t="s">
        <v>14</v>
      </c>
      <c r="E13" s="22"/>
      <c r="F13" s="8">
        <f t="shared" si="0"/>
        <v>256.02</v>
      </c>
      <c r="G13" s="23">
        <f t="shared" si="1"/>
        <v>0</v>
      </c>
      <c r="H13" s="7">
        <v>251.74</v>
      </c>
      <c r="I13" s="9">
        <v>240.52</v>
      </c>
      <c r="J13" s="33">
        <v>275.79000000000002</v>
      </c>
      <c r="K13" s="10">
        <f>STDEV(H13:J13)*100/AVERAGE(H13:J13)</f>
        <v>7.0384984061344014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ht="18.75" x14ac:dyDescent="0.25">
      <c r="A14" s="42" t="s">
        <v>27</v>
      </c>
      <c r="B14" s="43"/>
      <c r="C14" s="43"/>
      <c r="D14" s="43"/>
      <c r="E14" s="43"/>
      <c r="F14" s="43"/>
      <c r="G14" s="24">
        <f>E11*F11</f>
        <v>0</v>
      </c>
      <c r="K14" s="25"/>
      <c r="L14" s="11"/>
      <c r="M14" s="11"/>
      <c r="N14" s="11"/>
      <c r="O14" s="11"/>
    </row>
    <row r="15" spans="1:55" ht="157.5" customHeight="1" x14ac:dyDescent="0.25">
      <c r="A15" s="38" t="s">
        <v>28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11"/>
      <c r="M15" s="11"/>
      <c r="N15" s="11"/>
      <c r="O15" s="11"/>
    </row>
    <row r="16" spans="1:55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.75" customHeight="1" x14ac:dyDescent="0.25">
      <c r="A17" s="40" t="s">
        <v>7</v>
      </c>
      <c r="B17" s="40"/>
      <c r="C17" s="40"/>
      <c r="D17" s="12"/>
      <c r="E17" s="12"/>
      <c r="F17" s="12"/>
      <c r="G17" s="12"/>
      <c r="H17" s="12"/>
      <c r="I17" s="12"/>
      <c r="J17" s="12"/>
      <c r="K17" s="12"/>
    </row>
    <row r="18" spans="1:11" ht="57.75" customHeight="1" x14ac:dyDescent="0.25">
      <c r="A18" s="6" t="s">
        <v>8</v>
      </c>
      <c r="B18" s="26" t="s">
        <v>10</v>
      </c>
      <c r="C18" s="6" t="s">
        <v>9</v>
      </c>
      <c r="D18" s="12"/>
      <c r="E18" s="12"/>
      <c r="F18" s="12"/>
      <c r="G18" s="12"/>
      <c r="H18" s="12"/>
      <c r="I18" s="12"/>
      <c r="J18" s="12"/>
      <c r="K18" s="12"/>
    </row>
    <row r="19" spans="1:11" ht="15.75" customHeight="1" x14ac:dyDescent="0.25">
      <c r="A19" s="6">
        <v>1</v>
      </c>
      <c r="B19" s="13" t="s">
        <v>36</v>
      </c>
      <c r="C19" s="14">
        <v>44915</v>
      </c>
      <c r="D19" s="44">
        <v>1</v>
      </c>
      <c r="E19" s="12"/>
      <c r="F19" s="12"/>
      <c r="G19" s="12"/>
      <c r="H19" s="12"/>
      <c r="I19" s="12"/>
      <c r="J19" s="12"/>
      <c r="K19" s="12"/>
    </row>
    <row r="20" spans="1:11" ht="15.75" customHeight="1" x14ac:dyDescent="0.25">
      <c r="A20" s="6">
        <v>2</v>
      </c>
      <c r="B20" s="13" t="s">
        <v>42</v>
      </c>
      <c r="C20" s="29">
        <v>44907</v>
      </c>
      <c r="D20" s="44"/>
      <c r="E20" s="12"/>
      <c r="F20" s="12"/>
      <c r="G20" s="12"/>
      <c r="H20" s="12"/>
      <c r="I20" s="12"/>
      <c r="J20" s="12"/>
      <c r="K20" s="12"/>
    </row>
    <row r="21" spans="1:11" ht="15.75" customHeight="1" x14ac:dyDescent="0.25">
      <c r="A21" s="6">
        <v>3</v>
      </c>
      <c r="B21" s="13" t="s">
        <v>38</v>
      </c>
      <c r="C21" s="14">
        <v>44985</v>
      </c>
      <c r="D21" s="44"/>
      <c r="E21" s="12"/>
      <c r="F21" s="12"/>
      <c r="G21" s="12"/>
      <c r="H21" s="12"/>
      <c r="I21" s="12"/>
      <c r="J21" s="12"/>
      <c r="K21" s="12"/>
    </row>
    <row r="22" spans="1:11" ht="15.75" customHeight="1" x14ac:dyDescent="0.25">
      <c r="A22" s="6">
        <v>4</v>
      </c>
      <c r="B22" s="13" t="s">
        <v>40</v>
      </c>
      <c r="C22" s="14">
        <v>44907</v>
      </c>
      <c r="D22" s="35">
        <v>2</v>
      </c>
      <c r="E22" s="12"/>
      <c r="F22" s="12"/>
      <c r="G22" s="12"/>
      <c r="H22" s="12"/>
      <c r="I22" s="12"/>
      <c r="J22" s="12"/>
      <c r="K22" s="12"/>
    </row>
    <row r="23" spans="1:11" ht="15.75" customHeight="1" x14ac:dyDescent="0.25">
      <c r="A23" s="6">
        <v>5</v>
      </c>
      <c r="B23" s="13" t="s">
        <v>35</v>
      </c>
      <c r="C23" s="30">
        <v>44915</v>
      </c>
      <c r="D23" s="35"/>
      <c r="E23" s="12"/>
      <c r="F23" s="12"/>
      <c r="G23" s="12"/>
      <c r="H23" s="12"/>
      <c r="I23" s="12"/>
      <c r="J23" s="12"/>
      <c r="K23" s="12"/>
    </row>
    <row r="24" spans="1:11" ht="15.75" customHeight="1" x14ac:dyDescent="0.25">
      <c r="A24" s="6">
        <v>6</v>
      </c>
      <c r="B24" s="31" t="s">
        <v>41</v>
      </c>
      <c r="C24" s="14">
        <v>44921</v>
      </c>
      <c r="D24" s="35"/>
      <c r="E24" s="12"/>
      <c r="F24" s="12"/>
      <c r="G24" s="12"/>
      <c r="H24" s="12"/>
      <c r="I24" s="12"/>
      <c r="J24" s="12"/>
      <c r="K24" s="12"/>
    </row>
    <row r="25" spans="1:11" x14ac:dyDescent="0.25">
      <c r="A25" s="6">
        <v>7</v>
      </c>
      <c r="B25" s="13" t="s">
        <v>37</v>
      </c>
      <c r="C25" s="14">
        <v>44921</v>
      </c>
      <c r="D25" s="35">
        <v>3</v>
      </c>
      <c r="E25" s="12"/>
      <c r="F25" s="12"/>
      <c r="G25" s="12"/>
      <c r="H25" s="12"/>
      <c r="I25" s="12"/>
      <c r="J25" s="12"/>
      <c r="K25" s="12"/>
    </row>
    <row r="26" spans="1:11" x14ac:dyDescent="0.25">
      <c r="A26" s="6">
        <v>8</v>
      </c>
      <c r="B26" s="13" t="s">
        <v>39</v>
      </c>
      <c r="C26" s="14">
        <v>44977</v>
      </c>
      <c r="D26" s="35"/>
      <c r="E26" s="12"/>
      <c r="F26" s="12"/>
      <c r="G26" s="12"/>
      <c r="H26" s="12"/>
      <c r="I26" s="12"/>
      <c r="J26" s="12"/>
      <c r="K26" s="12"/>
    </row>
    <row r="27" spans="1:11" x14ac:dyDescent="0.25">
      <c r="A27" s="6">
        <v>9</v>
      </c>
      <c r="B27" s="13" t="s">
        <v>40</v>
      </c>
      <c r="C27" s="14">
        <v>44907</v>
      </c>
      <c r="D27" s="35"/>
      <c r="E27" s="12"/>
      <c r="F27" s="12"/>
      <c r="G27" s="12"/>
      <c r="H27" s="12"/>
      <c r="I27" s="12"/>
      <c r="J27" s="12"/>
      <c r="K27" s="12"/>
    </row>
    <row r="28" spans="1:11" ht="15" customHeight="1" x14ac:dyDescent="0.25"/>
    <row r="29" spans="1:11" x14ac:dyDescent="0.25">
      <c r="A29" s="36" t="s">
        <v>34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14">
    <mergeCell ref="A1:K1"/>
    <mergeCell ref="D25:D27"/>
    <mergeCell ref="A29:K29"/>
    <mergeCell ref="H8:J8"/>
    <mergeCell ref="A15:K15"/>
    <mergeCell ref="A2:K2"/>
    <mergeCell ref="A17:C17"/>
    <mergeCell ref="J3:K3"/>
    <mergeCell ref="A14:F14"/>
    <mergeCell ref="D19:D21"/>
    <mergeCell ref="D22:D24"/>
    <mergeCell ref="A4:O4"/>
    <mergeCell ref="A5:K5"/>
    <mergeCell ref="A6:K6"/>
  </mergeCells>
  <phoneticPr fontId="3" type="noConversion"/>
  <conditionalFormatting sqref="K11:K13">
    <cfRule type="cellIs" dxfId="0" priority="183" operator="greaterThan">
      <formula>33</formula>
    </cfRule>
  </conditionalFormatting>
  <pageMargins left="0.27559055118110237" right="0.23622047244094491" top="0.70866141732283472" bottom="0.15748031496062992" header="0.6692913385826772" footer="0.15748031496062992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Ксения Александровна Мухлынина</cp:lastModifiedBy>
  <cp:lastPrinted>2023-04-04T05:22:53Z</cp:lastPrinted>
  <dcterms:created xsi:type="dcterms:W3CDTF">2015-11-18T11:58:29Z</dcterms:created>
  <dcterms:modified xsi:type="dcterms:W3CDTF">2023-05-04T12:49:06Z</dcterms:modified>
</cp:coreProperties>
</file>