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водопроводы" sheetId="3" r:id="rId1"/>
  </sheets>
  <externalReferences>
    <externalReference r:id="rId2"/>
  </externalReferences>
  <definedNames>
    <definedName name="_xlnm.Print_Area" localSheetId="0">водопроводы!$A$2:$J$97</definedName>
  </definedNames>
  <calcPr calcId="162913"/>
</workbook>
</file>

<file path=xl/calcChain.xml><?xml version="1.0" encoding="utf-8"?>
<calcChain xmlns="http://schemas.openxmlformats.org/spreadsheetml/2006/main">
  <c r="D97" i="3" l="1"/>
  <c r="D87" i="3"/>
  <c r="D86" i="3"/>
  <c r="D96" i="3"/>
  <c r="F60" i="3" l="1"/>
  <c r="F81" i="3"/>
  <c r="D100" i="3" l="1"/>
  <c r="D58" i="3" l="1"/>
  <c r="F26" i="3" l="1"/>
  <c r="F10" i="3" l="1"/>
  <c r="F41" i="3"/>
  <c r="F20" i="3" l="1"/>
  <c r="F94" i="3" l="1"/>
  <c r="F96" i="3" s="1"/>
  <c r="A96" i="3" l="1"/>
  <c r="F80" i="3" l="1"/>
  <c r="F86" i="3" s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9" i="3" l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97" i="3" s="1"/>
  <c r="A58" i="3"/>
  <c r="F58" i="3" l="1"/>
  <c r="F87" i="3" s="1"/>
  <c r="F97" i="3" s="1"/>
</calcChain>
</file>

<file path=xl/comments1.xml><?xml version="1.0" encoding="utf-8"?>
<comments xmlns="http://schemas.openxmlformats.org/spreadsheetml/2006/main">
  <authors>
    <author>Автор</author>
  </authors>
  <commentLis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265 м водопровода достроили в 2008 г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стоимость 265 м +скважина 2292,3 тыс. руб., из них скважина 840,510 тыс.руб.</t>
        </r>
      </text>
    </comment>
    <comment ref="D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раньше числился наруж водопровод 200 м и водопровод очист. 200 м
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вычла скв и башню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739 282, 32 стоимость водонапорной башни с скважиной</t>
        </r>
      </text>
    </comment>
    <comment ref="F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вычла скважину и башню
</t>
        </r>
      </text>
    </comment>
  </commentList>
</comments>
</file>

<file path=xl/sharedStrings.xml><?xml version="1.0" encoding="utf-8"?>
<sst xmlns="http://schemas.openxmlformats.org/spreadsheetml/2006/main" count="540" uniqueCount="385">
  <si>
    <t>Постановление Верховного Совета Российской Федерации от 27.12.1991г.  №   3020-1 «О разграничении государственной собственности в РФ на федеральную собственность, государственную собственность республик в составе РФ ,краев, областей, автономной области, автономных округов, городов Москвы и Санкт-Петербурга и муниципальную собственность</t>
  </si>
  <si>
    <t>с.Красногорское (очистные сооруж)</t>
  </si>
  <si>
    <t>протяженность, м</t>
  </si>
  <si>
    <t>Адрес</t>
  </si>
  <si>
    <t>Водопровод</t>
  </si>
  <si>
    <t>пер.Овражный, ул.Монтажников, ул.9-е Мая</t>
  </si>
  <si>
    <t>Сети водоснабжения в с.Кокман</t>
  </si>
  <si>
    <t>с.Кокман</t>
  </si>
  <si>
    <t xml:space="preserve">Сети водоснабжения </t>
  </si>
  <si>
    <t xml:space="preserve">сети водоснабжения </t>
  </si>
  <si>
    <t>сети водоснабжения</t>
  </si>
  <si>
    <t>Год ввода</t>
  </si>
  <si>
    <t xml:space="preserve">20 487 720,00 </t>
  </si>
  <si>
    <t>Сети водоснабжения</t>
  </si>
  <si>
    <t xml:space="preserve">Постановление Администрации муниципального образования "Красногорский район"О постановке на учет  вновь построенного объекта
«Сети водоснабжения в с.Кокман
Красногорского района»  от 31.12.2009 №1070
</t>
  </si>
  <si>
    <t xml:space="preserve">1 007 925,0 </t>
  </si>
  <si>
    <t>с.Курья ,ул.Юбилейная,6а(СОШ)</t>
  </si>
  <si>
    <t>балансовая стоим, руб.</t>
  </si>
  <si>
    <t xml:space="preserve">основание внесения,дата </t>
  </si>
  <si>
    <t>№ регистр в Росреестре Дата регистр., кад номер</t>
  </si>
  <si>
    <t>сети водоснабжения по объекту: "Инженерное обеспечение ккр. Индивидуальной застройки в с.Красногорское Красногорского района"</t>
  </si>
  <si>
    <t>Передаточный акт объектов социально-культурного,коммунально-бытового назначения, передаваемых из собственности Удмуртской Республики в собственность муниципального образования "Красногорский район" по состоянию на 01 сентября2010 года, утвержден распоряжением Министерства имущественных отношений Удмуртской Республики от 27.10.2010 №1333-р</t>
  </si>
  <si>
    <t xml:space="preserve">Удмуртская Республика, Красногорский район, с.Курья </t>
  </si>
  <si>
    <t>Разрешение на ввод объекта в эксплуатацию от 26.03.2014 №RU18515000-4, выдавший орган:Администрация муниципального образования "Красногорский район"</t>
  </si>
  <si>
    <t>Удмуртская Республика, Красногорский район, с.Дебы</t>
  </si>
  <si>
    <t>Разрешение на ввод объекта в эксплуатацию от 28.12.2010 №RU18515000-29, выдавший орган:Администрация муниципального образования "Красногорский район"</t>
  </si>
  <si>
    <t xml:space="preserve">Сети водоснабжения в д.Багыр </t>
  </si>
  <si>
    <t>Удмуртская Республика, Красногорский район, д.Багыр</t>
  </si>
  <si>
    <t>Удмуртская Республика, Красногорский район, д.Шахрово</t>
  </si>
  <si>
    <t>Удмуртская Республика, Красногорский район, д.Каркалай</t>
  </si>
  <si>
    <t>Удмуртская Республика, Красногорский район, д.Артык</t>
  </si>
  <si>
    <t>Удмуртская Республика, Красногорский район, с. Васильевское</t>
  </si>
  <si>
    <t>Удмуртская Республика, Красногорский район, д.Старый Кеновай</t>
  </si>
  <si>
    <t>Удмуртская Республика, Красногорский район, д.Мельниченки</t>
  </si>
  <si>
    <t>Удмуртская Республика, Красногорский район, д.Чумаки</t>
  </si>
  <si>
    <t>Удмуртская Республика, Красногорский район, д.Мухино</t>
  </si>
  <si>
    <t>Удмуртская Республика, Красногорский район, д.Коровкинцы</t>
  </si>
  <si>
    <t>Удмуртская Республика, Красногорский район, д.Тараканово</t>
  </si>
  <si>
    <t>Удмуртская Республика, Красногорский район, д.Убытьдур- Потапово</t>
  </si>
  <si>
    <t>Удмуртская Республика, Красногорский район, д.Юшур</t>
  </si>
  <si>
    <t>Удмуртская Республика, Красногорский район, д.Рябово</t>
  </si>
  <si>
    <t>Удмуртская Республика, Красногорский район, д.Старое Кычино-Малягурт</t>
  </si>
  <si>
    <t>Удмуртская Республика, Красногорский район, д.Малая Игра</t>
  </si>
  <si>
    <t>д.Агриколь, ул. Восточная</t>
  </si>
  <si>
    <t>Удмуртская Республика, Красногорский район, д.Клабуки</t>
  </si>
  <si>
    <t>Удмуртская Республика, Красногорский район, д.Новый Караул</t>
  </si>
  <si>
    <t>Удмуртская Республика, Красногорский район, д.Прохорово, д.Бурово</t>
  </si>
  <si>
    <t>Удмуртская Республика, Красногорский район, д.Вавилово</t>
  </si>
  <si>
    <t>Удмуртская Республика, Красногорский район, д.Бараны</t>
  </si>
  <si>
    <t>Удмуртская Республика, Красногорский район, с.Валамаз</t>
  </si>
  <si>
    <t>Удмуртская Республика, Красногорский район, с.Красногорское, ул.Пряженникова, ул.Аэродромная, ул.Удмуртская</t>
  </si>
  <si>
    <t>разрешения на ввод объекта в эксплуатацию от 26.12.2016 года  №RU18515000-12-2016 выдавший орган:Администрация муниципального образования "Красногорский район"</t>
  </si>
  <si>
    <t>Удмуртская Республика, Красногорский район, д.Ботаниха</t>
  </si>
  <si>
    <t>Удмуртская Республика, Красногорский район, д.Удмуртский Караул</t>
  </si>
  <si>
    <t>Удмуртская Республика, Красногорский район, с. Красногорское, ул. Ленина</t>
  </si>
  <si>
    <t>Постановление Верховного совета…..</t>
  </si>
  <si>
    <t>Удмуртская Республика, Красногорский район, с. Красногорское, ул. Мира</t>
  </si>
  <si>
    <t>сАрхангельское</t>
  </si>
  <si>
    <t>ул.Юбилейная</t>
  </si>
  <si>
    <t>ул. Строительная</t>
  </si>
  <si>
    <t>пер.Школьный</t>
  </si>
  <si>
    <t>ул.Первомайская</t>
  </si>
  <si>
    <t>пер.Восточный</t>
  </si>
  <si>
    <t>пер.Дорожный</t>
  </si>
  <si>
    <t>ул.Дружбы</t>
  </si>
  <si>
    <t>пер.Комсомольский</t>
  </si>
  <si>
    <t>ул. Красногорская</t>
  </si>
  <si>
    <t>ул.Луначарского</t>
  </si>
  <si>
    <t>пер.Луначарского</t>
  </si>
  <si>
    <t>ул.Полевая</t>
  </si>
  <si>
    <t>пер.Прудовый</t>
  </si>
  <si>
    <t>ул.Пушкина</t>
  </si>
  <si>
    <t>пер.Северный</t>
  </si>
  <si>
    <t>пер.Советский</t>
  </si>
  <si>
    <t>пер.Строительный</t>
  </si>
  <si>
    <t xml:space="preserve"> На основании Распоряжения Министерства имущественных отношений Удмуртской Республики   №381-р от 26.03.2008года о приеме  в муниципальную собственность водопровода(П230от21.04.2008)</t>
  </si>
  <si>
    <t>пожарный водопровод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</si>
  <si>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№943</t>
  </si>
  <si>
    <t>наружные сети водопровода</t>
  </si>
  <si>
    <t>Разрешение на ввод объекта в эксплуатацию от 04.02.2019 №18-ru18515000-1-2019                                        Постановление "О предоставлении земельного участка в постоянное (бессрочное) пользование" от 29.12.2016 г. №944</t>
  </si>
  <si>
    <t>ООО "Энергия"</t>
  </si>
  <si>
    <t>Удмуртская Республика, Красногорский район, д. Большой Полом</t>
  </si>
  <si>
    <t>Водопроводы в оперативном управлении на балансах МУ</t>
  </si>
  <si>
    <t>наружные сети водопровода 51 п.м.</t>
  </si>
  <si>
    <t>ИТОГО в ОУ</t>
  </si>
  <si>
    <t>Кадастровый номер</t>
  </si>
  <si>
    <t>Сети водоснабжения ул. Прудовая</t>
  </si>
  <si>
    <t>Сети водоснабжения пер. Школьный</t>
  </si>
  <si>
    <t>ул. Прудовая</t>
  </si>
  <si>
    <t>водопроводные сети ул. Юбилейная</t>
  </si>
  <si>
    <t>Удмуртская Республика, Красногорский район, с.Дебы, ул.школьная, 30б</t>
  </si>
  <si>
    <t>Постановление Администрации МО "Красногорский район" от 19.01.2016 №12</t>
  </si>
  <si>
    <t>Удмуртская Республика, Красногорский район, с.Красногорское, ул. Первомайская, 4</t>
  </si>
  <si>
    <t>Распоряжение Министерства имущественных отношений Удмуртской Республики от 31 мая 2005 года №553-р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Удмуртской Республики законченного строительством объекта «Средняя общеобразовательная школа на 132 учащихся с котельной в с.Курья», Постановление Администрации 369 от 21.06.2005</t>
  </si>
  <si>
    <t>Вид пользования, пользователь</t>
  </si>
  <si>
    <t>Постановление Верх Совета № 3020-1</t>
  </si>
  <si>
    <t>ул.Глазовская, пер. Глазовский</t>
  </si>
  <si>
    <t>ул.Кирова, ул. Заречная, ул. Набережная, ул. Цветочная, пер. Нагорный</t>
  </si>
  <si>
    <t>пер.Льнозаводской, ул. Энергетиков</t>
  </si>
  <si>
    <t>аренда ООО "Энергия"</t>
  </si>
  <si>
    <t>Итого в аренде</t>
  </si>
  <si>
    <t>Удмуртская Республика, Красногорский район, д.Тура</t>
  </si>
  <si>
    <t>ИТОГО водопроводные сети</t>
  </si>
  <si>
    <t>сети водоснабжения (Скважина водозаборная №144, водонапорная башня)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</si>
  <si>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</si>
  <si>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</si>
  <si>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>сети водоснабжения (скважина водозаборная №148, емкость для воды)</t>
  </si>
  <si>
    <t>сети водоснабжения (скважина водозаборная №92, водонапорная башня)</t>
  </si>
  <si>
    <t>сети водоснабжения (скважина водозаборная №235, водонапорная башня)</t>
  </si>
  <si>
    <t>сети водоснабжения (скважина водозаборная №496, водонапорная башня)</t>
  </si>
  <si>
    <t>сети водоснабжения (скважина водозаборная №250, водонапорная башня)</t>
  </si>
  <si>
    <t>сети водоснабжения (каптажное сооружение, емкость для воды)</t>
  </si>
  <si>
    <t>сети водоснабжения (кважина водозаборная №421, водонапорная башня)</t>
  </si>
  <si>
    <t>Водопроводные сети (скважина водозаборная №516, водонапорная башня)</t>
  </si>
  <si>
    <t>Водопроводные сети (водонапорная башня, каптажное сооружение)</t>
  </si>
  <si>
    <t>Водопроводные сети (скважина водозаборная №398, емкость для воды)</t>
  </si>
  <si>
    <t>Водопроводные сети (скважина водозаборная №288, емкость для воды)</t>
  </si>
  <si>
    <t>Водопроводные сети (каптажное сооружение, водонапорная башня)</t>
  </si>
  <si>
    <t>Водопроводные сети (скважина водозаборная №451, емкость для воды)</t>
  </si>
  <si>
    <t>Водопроводные сети (скважина водозаборная №758, водонапорная башня)</t>
  </si>
  <si>
    <t>Водопроводные сети (скважина водозаборная №452, водонапорная башня)</t>
  </si>
  <si>
    <t>Водопроводные сети (скважина водозаборная №534, водонапорная башня)</t>
  </si>
  <si>
    <t>Водопроводные сети (скважина водозаборная №238, водонапорная башня)</t>
  </si>
  <si>
    <t>Водопроводные сети (скважина водозаборная №128, водонапорная башня)</t>
  </si>
  <si>
    <t>Водопроводные сети (скважины водозаборные №497, №300, 2 водонапорные башни)</t>
  </si>
  <si>
    <t>водопроводные сети (скважина водозаборная №126, водонапорная башня)</t>
  </si>
  <si>
    <t>наружные сети водоснабжения</t>
  </si>
  <si>
    <t xml:space="preserve">Удмуртская Республика, Красногорский район, д.Багыр, ул.Новая,7  </t>
  </si>
  <si>
    <t>оперативное управление, МКДОУ Багырский д.с.</t>
  </si>
  <si>
    <t xml:space="preserve">Сети водопровода (109,6 м) </t>
  </si>
  <si>
    <t xml:space="preserve">оперативное управление МАОУ ДОД  ДЮСШ </t>
  </si>
  <si>
    <t>оперативное управление, МБДОУ ДС №3</t>
  </si>
  <si>
    <t>соглашение о передаче МО "Красногорский район" имущества МО "Агрикольское" от 23.12.2016</t>
  </si>
  <si>
    <t>соглашение о передаче МО "Красногорский район" имущества МО "Архангельское" от 27.03.2017</t>
  </si>
  <si>
    <t xml:space="preserve">Решение от 06.09.2017 №2-380/2017 Юкаменского районного суда УР </t>
  </si>
  <si>
    <t xml:space="preserve">Решение от 06.09.2017 №2-373/2017 Юкаменского районного суда УР </t>
  </si>
  <si>
    <t xml:space="preserve">Решение от 06.09.2017 №2-377/2017 Юкаменского районного суда УР </t>
  </si>
  <si>
    <t xml:space="preserve">Решение от 16.10.2018 №2-309/2018 Юкаменского районного суда УР </t>
  </si>
  <si>
    <t>Решение Юкаменского районного суда УР от 21.03.2019 г № 2-70/2019</t>
  </si>
  <si>
    <t>МУП ЖКС хозяйственное ведение</t>
  </si>
  <si>
    <t>Постановление Администрации муниципального образования "Красногорский район" О  принятии  в муниципальную собственность
муниципального образования "Красногорский район" сетей водоснабжения из собственности муниципального образования "Васильевское" от 22.04.2016 №347, соглашение о передаче муниципальному образованию "Красногорский район" имущества муниципального образования "Васильевское" от 18.03.2016</t>
  </si>
  <si>
    <t>Итого в МУП</t>
  </si>
  <si>
    <t>ИТОГО ПО МО</t>
  </si>
  <si>
    <t>Реквизиты документа ограничения права</t>
  </si>
  <si>
    <t>Оперативное управление
18:15:052065:152-18/114/2021-2
12.02.2021 08:24:15</t>
  </si>
  <si>
    <t xml:space="preserve">Свидетельство о регистрации № 18:15:024001:305-18/005/2019-2
от 2019-03-28 ( - Оперативное управление)
</t>
  </si>
  <si>
    <t xml:space="preserve">Свидетельство о регистрации № 18:15:024001:300-18/005/2019-2
от 2019-03-28 ( - Оперативное управление)
</t>
  </si>
  <si>
    <t>Удмуртская Республика, Красногорский район, с. Красногорское, ул. Первомайская, д. 26</t>
  </si>
  <si>
    <t>Хозяйственное ведение
18:15:000000:777-18/117/2020-3
16.12.2020 17:51:19</t>
  </si>
  <si>
    <t>Хозяйственное ведение
18:15:000000:916-18/117/2020-2
16.12.2020 14:06:56</t>
  </si>
  <si>
    <t>Хозяйственное ведение
18:15:000000:773-18/117/2020-3
16.12.2020 17:51:19</t>
  </si>
  <si>
    <t>Хозяйственное ведение
18:15:048001:212-18/117/2020-3
16.12.2020 17:30:52</t>
  </si>
  <si>
    <t>Хозяйственное ведение
18:15:059001:181-18/117/2020-1
16.12.2020 17:11:04</t>
  </si>
  <si>
    <t>Хозяйственное ведение
18:15:000000:735-18/117/2020-1
16.12.2020 14:34:47</t>
  </si>
  <si>
    <t>Хозяйственное ведение
18:15:000000:913-18/117/2020-2
16.12.2020 14:17:52</t>
  </si>
  <si>
    <t>Хозяйственное ведение
18:15:022001:84-18/117/2020-1
16.12.2020 17:02:42</t>
  </si>
  <si>
    <t>Хозяйственное ведение
18:15:070001:29-18/117/2020-3
17.12.2020 12:42:44</t>
  </si>
  <si>
    <t>Хозяйственное ведение
18:15:000000:792-18/117/2020-2
17.12.2020 12:14:34</t>
  </si>
  <si>
    <t>Хозяйственное ведение
18:15:000000:791-18/117/2020-2
17.12.2020 12:05:24</t>
  </si>
  <si>
    <t>Хозяйственное ведение
18:15:000000:775-18/117/2020-3
16.12.2020 17:19:26</t>
  </si>
  <si>
    <t>Хозяйственное ведение
18:15:000000:781-18/117/2020-3
16.12.2020 18:10:52</t>
  </si>
  <si>
    <t>Хозяйственное ведение
18:15:000000:734-18/117/2020-1
16.12.2020 15:48:48</t>
  </si>
  <si>
    <t>Хозяйственное ведение
18:15:077001:114-18/117/2020-3
16.12.2020 17:58:33</t>
  </si>
  <si>
    <t>Хозяйственное ведение
18:15:000000:774-18/117/2020-3
16.12.2020 17:38:46</t>
  </si>
  <si>
    <t>Хозяйственное ведение
18:15:089001:233-18/117/2020-3
17.12.2020 12:31:04</t>
  </si>
  <si>
    <t>Хозяйственное ведение
18:15:093001:73-18/117/2020-1
16.12.2020 16:35:20</t>
  </si>
  <si>
    <t>Хозяйственное ведение
18:15:000000:780-18/117/2020-2
17.12.2020 12:23:38</t>
  </si>
  <si>
    <t>Хозяйственное ведение
18:15:000000:790-18/117/2020-2
17.12.2020 11:57:21</t>
  </si>
  <si>
    <t>Хозяйственное ведение
18:15:043001:188-18/117/2020-1
16.12.2020 15:40:31</t>
  </si>
  <si>
    <t>Хозяйственное ведение
18:15:062001:203-18/117/2020-3
17.12.2020 11:49:17</t>
  </si>
  <si>
    <t>Хозяйственное ведение
18:15:064001:42-18/117/2020-1
16.12.2020 15:02:06</t>
  </si>
  <si>
    <t>Хозяйственное ведение
18:15:000000:782-18/117/2020-3
16.12.2020 18:04:47</t>
  </si>
  <si>
    <t>Хозяйственное ведение
18:15:094001:83-18/117/2020-1
16.12.2020 16:43:17</t>
  </si>
  <si>
    <t>с. Красногорское, ул. 60 лет Удмуртии</t>
  </si>
  <si>
    <t>д.Агриколь, ул. Молодежная</t>
  </si>
  <si>
    <t>Постановление Верх Совета № 3020-2</t>
  </si>
  <si>
    <t>Постановление Верх Совета № 3020-3</t>
  </si>
  <si>
    <t>Постановление Верх Совета № 3020-4</t>
  </si>
  <si>
    <t>Постановление Верх Совета № 3020-5</t>
  </si>
  <si>
    <t>Удмуртская Республика, Красногорский район, с. Красногорское, ул. Лесная, пер. Новый</t>
  </si>
  <si>
    <t>Сети водоснабжения ул. Барышникова</t>
  </si>
  <si>
    <t>Удмуртская Республика, Красногорский муниципальный район, сельское поселение Красногорское, село Красногорское, ул. Барышникова</t>
  </si>
  <si>
    <t xml:space="preserve">Удмуртская Республика, Красногорский муниципальный район, сельское поселение Красногорское, с. Красногорское, ул. Советская
</t>
  </si>
  <si>
    <t>Удмуртская Республика, Красногорский район, с. Красногорское, пер. Депутатский, ул. Свободы, ул. Ключевая</t>
  </si>
  <si>
    <t>с. Красногорское, ул. Восточная</t>
  </si>
  <si>
    <t>Постановление Администрации №629 от 06.10.2017 г., Разрешение на ввод объекта в эксплуатацию от 14.07.2017 №RU18515000-3-2017, выдавший орган:Администрация муниципального образования "Красногорский район"</t>
  </si>
  <si>
    <t>П 722 от 31.08.2009, Постановление Администрации
МО «Красногорский район» № 910 от 07.10.2010 г.
1.    Распоряжение Министерства имущественных отношений Удмуртской Республики от 25.12.2008 года №1646-р «О передаче от государственного учреждения «Управление капитального строительства Правительства Удмуртской Республики» в собственность муниципального  образования  «Красногорский район» завершенного строительством объекта «Лыжная база» в с.Красногорское»</t>
  </si>
  <si>
    <t>Удмуртская Республика, Красногорский район, д. Агриколь, ул. Луговая</t>
  </si>
  <si>
    <t xml:space="preserve">СПК Красногорское </t>
  </si>
  <si>
    <t>Удмуртская Республика, Красногорский муниципальный район, сельское поселение Красногорское, село
Красногорское, проезд Больничный</t>
  </si>
  <si>
    <t>П458 от 16.05.2013</t>
  </si>
  <si>
    <t>Удмуртская Республика, Красногорский район, д. Агриколь, ул. Родниковая</t>
  </si>
  <si>
    <t>Оперативное управление
18:15:052054:50-18/061/2021-2
29.09.2021 07:25:53</t>
  </si>
  <si>
    <t>д.Агриколь, ул. Подлесная</t>
  </si>
  <si>
    <r>
      <t>Сети водоснабжения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</si>
  <si>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Водопроводные сети </t>
  </si>
  <si>
    <t>Постановление Верх Совета № 3020-1, П197 от 04.04.2008 г. (265 м и скважина)</t>
  </si>
  <si>
    <t>Сети водоснабжения (очистные сооружения)</t>
  </si>
  <si>
    <t>18:15:000000:954-18/116/2022-3 от 22.04.2022</t>
  </si>
  <si>
    <t>18:15:000000:954</t>
  </si>
  <si>
    <t>18:15:000000:774</t>
  </si>
  <si>
    <t>18:15:000000:774-18/075/2022-5 от 22.04.2022</t>
  </si>
  <si>
    <t>18:15:048001:212</t>
  </si>
  <si>
    <t>18:15:048001:212-18/075/2022-5 от 22.04.2022</t>
  </si>
  <si>
    <t>18:15:000000:780-18/058/2022-4 от 22.04.2022</t>
  </si>
  <si>
    <t>18:15:000000:780</t>
  </si>
  <si>
    <t>18:15:000000:1137-18/065/2022-3 от 21.04.2022</t>
  </si>
  <si>
    <t>18:15:000000:1137</t>
  </si>
  <si>
    <t>18:15:000000:955</t>
  </si>
  <si>
    <t>18:15:000000:955-18/116/2022-3 от 22.04.2022</t>
  </si>
  <si>
    <t>18:15:000000:994-18/065/2022-3 от 22.04.2022</t>
  </si>
  <si>
    <t>18:15:000000:994</t>
  </si>
  <si>
    <t>18:15:000000:1129-18/119/2022-3 от 22.04.2022</t>
  </si>
  <si>
    <t>18:15:000000:1129</t>
  </si>
  <si>
    <t>18:15:000000:1215</t>
  </si>
  <si>
    <t>18:15:000000:1215-18/058/2022-3 от 22.04.2022</t>
  </si>
  <si>
    <t>18:15:000000:958</t>
  </si>
  <si>
    <t>18:15:000000:958-18/073/2022-3 от 22.04.2022</t>
  </si>
  <si>
    <t>18:15:000000:1213</t>
  </si>
  <si>
    <t>18:15:000000:1213-18/073/2022-3 от 22.04.2022</t>
  </si>
  <si>
    <t>18:15:000000:984</t>
  </si>
  <si>
    <t>18:15:000000:984-18/063/2022-3 от 22.04.2022</t>
  </si>
  <si>
    <t>18:15:000000:995</t>
  </si>
  <si>
    <t>18:15:000000:995-18/075/2022-3 от 22.04.2022</t>
  </si>
  <si>
    <t>18:15:000000:1216</t>
  </si>
  <si>
    <t>18:15:000000:1216-18/058/2022-3 от 22.04.2022</t>
  </si>
  <si>
    <t>18:15:000000:993-18/065/2022-3 от 25.04.2022</t>
  </si>
  <si>
    <t>18:15:000000:996-18/116/2022-3 от 22.04.2022</t>
  </si>
  <si>
    <t>18:15:000000:956-18/058/2022-3 от 22.04.2022</t>
  </si>
  <si>
    <t>18:15:000000:961-18/063/2022-3 от 22.04.2022</t>
  </si>
  <si>
    <t>18:15:000000:1141-18/059/2022-3 от 22.04.2022</t>
  </si>
  <si>
    <t>18:15:052020:150-18/073/2022-3 от 22.04.2022</t>
  </si>
  <si>
    <t>18:15:000000:1132-18/058/2022-3 от 22.04.2022</t>
  </si>
  <si>
    <t>18:15:000000:1132</t>
  </si>
  <si>
    <t>18:15:052020:150</t>
  </si>
  <si>
    <t>18:15:000000:1141</t>
  </si>
  <si>
    <t>18:15:000000:993</t>
  </si>
  <si>
    <t>18:15:000000:961</t>
  </si>
  <si>
    <t>18:15:000000:956</t>
  </si>
  <si>
    <t>18:15:000000:996</t>
  </si>
  <si>
    <t>18:15:000000:957-18/058/2022-3 от 22.04.2022</t>
  </si>
  <si>
    <t>18:15:000000:957</t>
  </si>
  <si>
    <t>18:15:000000:960-18/119/2022-3 от 25.04.2025</t>
  </si>
  <si>
    <t>18:15:000000:1244-18/072/2022-3 от 25.04.2022</t>
  </si>
  <si>
    <t>18:15:000000:1244</t>
  </si>
  <si>
    <t>18:15:000000:916</t>
  </si>
  <si>
    <t>18:15:000000:916-18/073/2022-4 от 25.04.2022</t>
  </si>
  <si>
    <t>18:15:000000:782-18/075/2022-5 от 25.04.2022</t>
  </si>
  <si>
    <t>18:15:000000:782</t>
  </si>
  <si>
    <t>18:15:000000:918-18/072/2022-3 от 25.04.2022</t>
  </si>
  <si>
    <t>18:15:077001:114-18/116/2022-5 от 25.04.2022</t>
  </si>
  <si>
    <t>18:15:077001:114</t>
  </si>
  <si>
    <t>18:15:000000:918</t>
  </si>
  <si>
    <t>18:15:021002:547-18/072/2022-2 от 22.04.2022</t>
  </si>
  <si>
    <t>18:15:021002:547</t>
  </si>
  <si>
    <t>18:15:022001:84-18/075/2022-3 от 25.04.2022</t>
  </si>
  <si>
    <t>18:15:022001:84</t>
  </si>
  <si>
    <t>18:15:000000:781</t>
  </si>
  <si>
    <t>18:15:000000:781-18/116/2022-5 от 25.04.2022</t>
  </si>
  <si>
    <t>18:15:000000:983-18/072/2022-3 от 25.04.2022</t>
  </si>
  <si>
    <t>18:15:000000:983</t>
  </si>
  <si>
    <t>18:15:000000:1136</t>
  </si>
  <si>
    <t>18:15:000000:1150</t>
  </si>
  <si>
    <t>18:15:000000:1138</t>
  </si>
  <si>
    <t>18:15:000000:1138-18/065/2022-3 от 25.04.2022</t>
  </si>
  <si>
    <t>18:15:000000:1136-18/065/2022-3 от 22.04.2022</t>
  </si>
  <si>
    <t>18:15:000000:953</t>
  </si>
  <si>
    <t>18:15:000000:1150-18/058/2022-3 от 25.04.2022</t>
  </si>
  <si>
    <t>18:15:000000:775-18/114/2022-5 от 25.04.2022</t>
  </si>
  <si>
    <t>18:15:000000:775</t>
  </si>
  <si>
    <t>18:15:021001:673-18/065/2022-3 от 26.04.2022</t>
  </si>
  <si>
    <t>18:15:021001:673</t>
  </si>
  <si>
    <t>18:15:000000:792</t>
  </si>
  <si>
    <t>18:15:000000:792-18/075/2022-4 от 25.04.2022</t>
  </si>
  <si>
    <t>18:15:000000:848-18/072/2022-3 от 26.04.2022</t>
  </si>
  <si>
    <t>18:15:000000:848</t>
  </si>
  <si>
    <t>18:15:000000:953-18/072/2022-3 от 26.04.2022</t>
  </si>
  <si>
    <t>18:15:000000:790</t>
  </si>
  <si>
    <t>18:15:000000:790-18/065/2022-4 от 26.04.2022</t>
  </si>
  <si>
    <t>18:15:064001:42-18/065/2022-3 от  26.04.2022</t>
  </si>
  <si>
    <t>18:15:064001:42</t>
  </si>
  <si>
    <t>18:15:000000:735</t>
  </si>
  <si>
    <t>18:15:000000:735-18/119/2022-3 от 26.04.2022</t>
  </si>
  <si>
    <t>18:15:024001:305</t>
  </si>
  <si>
    <t>18:15:052065:152</t>
  </si>
  <si>
    <t>18:15:024001:305-18/059/2022-4 от 25.04.2022</t>
  </si>
  <si>
    <t>18:15:052065:152-18/072/2022-6 от 25.04.2022</t>
  </si>
  <si>
    <t>18:15:000000:262</t>
  </si>
  <si>
    <t>18:15:000000:262-18/116/2022-3 от 26.04.2022</t>
  </si>
  <si>
    <t>18:15:000000:791</t>
  </si>
  <si>
    <t>18:15:089001:233</t>
  </si>
  <si>
    <t>18:15:070001:29</t>
  </si>
  <si>
    <t>18:15:000000:791-18/116/2022-4 от 26.04.2022</t>
  </si>
  <si>
    <t>18:15:070001:29-18/119/2022-5 от 26.04.2022</t>
  </si>
  <si>
    <t>18:15:043001:188</t>
  </si>
  <si>
    <t>18:15:043001:188-18/116/2022-3 от 25.04.2022</t>
  </si>
  <si>
    <t>18:15:054001:408</t>
  </si>
  <si>
    <t>18:15:054001:408-18/116/2022-3 от 25.04.2022</t>
  </si>
  <si>
    <t>18:15:089001:233-18/119/2022-5 от 25.04.2022</t>
  </si>
  <si>
    <t>18:15:021001:674</t>
  </si>
  <si>
    <t>18:15:000000:915</t>
  </si>
  <si>
    <t>18:15:000000:811</t>
  </si>
  <si>
    <t>18:15:021001:674-18/119/2022-3 от 26.04.2022</t>
  </si>
  <si>
    <t>18:15:052081:124</t>
  </si>
  <si>
    <t>18:15:052081:124-18/116/2022-2 от 25.04.2022</t>
  </si>
  <si>
    <t>18:15:052029:191</t>
  </si>
  <si>
    <t>18:15:052001:501</t>
  </si>
  <si>
    <t>18:15:000000:1131</t>
  </si>
  <si>
    <t>18:15:000000:960</t>
  </si>
  <si>
    <t>18:15:000000:952</t>
  </si>
  <si>
    <t>18:15:052043:263</t>
  </si>
  <si>
    <t>18:15:052029:191-18/072/2022-3 от 26.04.2022</t>
  </si>
  <si>
    <t>18:15:000000:734</t>
  </si>
  <si>
    <t>18:15:000000:734-18/058/2022-3 от 25.04.2022</t>
  </si>
  <si>
    <t>18:15:021001:672</t>
  </si>
  <si>
    <t>18:15:021002:678</t>
  </si>
  <si>
    <t>18:15:021001:672-18/072/2022-3 от 25.04.2022</t>
  </si>
  <si>
    <t>18:15:000000:811-18/073/2022-3 от 25.04.2022</t>
  </si>
  <si>
    <t>18:15:059001:181</t>
  </si>
  <si>
    <t>18:15:059001:181-18/065/2022-3 от 26.04.2022</t>
  </si>
  <si>
    <t>18:15:000000:323</t>
  </si>
  <si>
    <t>18:15:000000:323-18/073/2022-2 от 25.04.2022</t>
  </si>
  <si>
    <t>18:15:000000:915-18/073/2022-3 от 25.04.2022</t>
  </si>
  <si>
    <t>18:15:094001:83</t>
  </si>
  <si>
    <t>18:15:094001:83-18/116/2022-3 от 25.04.2022</t>
  </si>
  <si>
    <t>18:15:000000:913</t>
  </si>
  <si>
    <t>18:15:000000:913-18/119/2022-4 от 26.04.2022</t>
  </si>
  <si>
    <t>18:15:021002:678-18/116/2022-3 от 25.04.2022</t>
  </si>
  <si>
    <t>18:15:093001:73</t>
  </si>
  <si>
    <t>18:15:093001:73-18/116/2022-3 от 25.04.2022</t>
  </si>
  <si>
    <t>18:15:062001:203</t>
  </si>
  <si>
    <t>18:15:062001:203-18/116/2022-5 от 25.04.2022</t>
  </si>
  <si>
    <t>18:15:000000:917-18/072/2022-3 от 27.04.2022</t>
  </si>
  <si>
    <t>18:15:000000:917</t>
  </si>
  <si>
    <t>18:15:000000:773-18/116/2022-5 от 25.04.2022</t>
  </si>
  <si>
    <t>18:15:000000:773</t>
  </si>
  <si>
    <t>18:15:000000:777</t>
  </si>
  <si>
    <t>18:15:000000:777-18/119/2022-5 от 25.04.2022</t>
  </si>
  <si>
    <t>18:15:000000:914</t>
  </si>
  <si>
    <t>18:15:000000:914-18/063/2022-3 от 27.04.2022</t>
  </si>
  <si>
    <t>18:15:052054:50</t>
  </si>
  <si>
    <t>18:15:052054:50-18/119/2022-4 от 25.04.2022</t>
  </si>
  <si>
    <t>18:15:000000:952-18/058/2022-3 от 25.04.2022</t>
  </si>
  <si>
    <t>18:15:000000:1131-18/065/2022-3 от 25.04.2022</t>
  </si>
  <si>
    <t>18:15:052043:263-18/058/2022-3 от 25.04.2022</t>
  </si>
  <si>
    <t>18:15:024001:300-18/061/2022-4 от 05.05.2022</t>
  </si>
  <si>
    <t>18:15:024001:300</t>
  </si>
  <si>
    <t>18:15:052001:501-18/075/2022-3 от 06.05.2022</t>
  </si>
  <si>
    <t>Постановление Верх Совета № 3020-6</t>
  </si>
  <si>
    <t>18:15:036001:198</t>
  </si>
  <si>
    <t>п 493 от 24.05.2013 г.Договор  безвозмездной передачи в собственность недвижимого имущества от 24.05.2013 №1</t>
  </si>
  <si>
    <t>включены Начало Монтажников (269 м), Овражный 213 м (весь), 86 м между 9 мая и овражным, 108 м 9 мая</t>
  </si>
  <si>
    <t>ул. Монтажников</t>
  </si>
  <si>
    <t>ул. 9 Мая</t>
  </si>
  <si>
    <t>18:15:000000:608</t>
  </si>
  <si>
    <t>18:15:054001:268</t>
  </si>
  <si>
    <t>18:15:000000:1299</t>
  </si>
  <si>
    <t>Собственность
18:15:000000:1299-18/119/2022-1
22.09.2022 09:27:09</t>
  </si>
  <si>
    <t>водопроводные сети</t>
  </si>
  <si>
    <t>Красногорский муниципальный район, сельское поселение «Дебинское», деревня Старый Качкашур</t>
  </si>
  <si>
    <t>решение Юкаменского районного суда УР от 14.06.2022 г. УИД 18RS0029-01-2022-000340-98, П767 от 17.08.2022</t>
  </si>
  <si>
    <t>18:15:000000:1114</t>
  </si>
  <si>
    <t>18:15:000000:1114-18/075/2022-3 от 09.08.2022 г.</t>
  </si>
  <si>
    <t>Красногорский муниципальный район, сельское поселение Дебинское, деревня Тукташ</t>
  </si>
  <si>
    <t>решение Юкаменского районного суда УР от 14.06.2022 г. УИД 18RS0029-01-2022-000339-04, П767 от 17.08.2022</t>
  </si>
  <si>
    <t>18:15:000000:1113</t>
  </si>
  <si>
    <t xml:space="preserve">18:15:000000:1113-18/075/2022-3 от 08.08.2022 </t>
  </si>
  <si>
    <t xml:space="preserve">Свидетельство о регистрации № 18:15:000000:608-18/075/2022-2
от 2022-08-24 ( - Собственность)
</t>
  </si>
  <si>
    <t>Свидетельство о регистрации № 18:15:036001:198-18/075/2022-2
от 2022-08-25 ( - Собственность)</t>
  </si>
  <si>
    <t>аренда ООО "Энергия"18-18-14/002/2011-329
2022-08-26 - 2022-10-06
от 2011-07-19 ( - Аренда (в том числе, субаренда))</t>
  </si>
  <si>
    <t>Свидетельство о регистрации № 18:15:054001:268-18/075/2022-2
от 2022-08-25 ( - Собственность)</t>
  </si>
  <si>
    <t xml:space="preserve"> село Красногорское, пер. Южный</t>
  </si>
  <si>
    <t>ул.Прудовая-Полевая-9 мая</t>
  </si>
  <si>
    <t>Хозяйственное ведение
№ 18:15:000000:1114-18/075/2022-4
от 26.10.2022</t>
  </si>
  <si>
    <t>Хозяйственное ведение
№ 18:15:000000:1113-18/075/2022-4
от 26.10.2022</t>
  </si>
  <si>
    <t xml:space="preserve">Постановление Администрации муниципального образования "Красногорский район" О  принятии  в муниципальную собственность
Красногорского района объекта: « Инженерное обеспечение микрорайона индивидуальной 
застройки в с. Красногорское»
 от 02.02.2007 №, П Администрации от 09.12.2022 №1132
</t>
  </si>
  <si>
    <t>Постановление Администрации 1132 от 09.12.2022</t>
  </si>
  <si>
    <t>Постановление Администрации 1132 от 09.12.2023</t>
  </si>
  <si>
    <t xml:space="preserve">ул.Святогорская </t>
  </si>
  <si>
    <t>18:15:000000:1311</t>
  </si>
  <si>
    <t>Собственность
18:15:000000:1311-18/119/2023-1
11.01.2023 07:48:32</t>
  </si>
  <si>
    <t>Удмуртская Республика, Красногорский район, село Красногорское, ул. Комсомольская</t>
  </si>
  <si>
    <t>Удмуртская Республика, Красногорский район, с. Красногорское, ул. Труда</t>
  </si>
  <si>
    <t>Водопроводные сети, находящиеся в собственности муниципального образования "Муниципальный округ Красногорский район Удмуртской Республики" на 01.01.2023 г.</t>
  </si>
  <si>
    <t>Приложение №2 к Постановлению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</si>
</sst>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\ _₽"/>
    <numFmt numFmtId="167" formatCode="_-* #,##0.00_р_._-;\-* #,##0.00_р_._-;_-* &quot;-&quot;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0"/>
      <color rgb="FFFF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name val="Arial"/>
      <family val="2"/>
    </font>
    <font>
      <sz val="8"/>
      <color rgb="FF21212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5" fillId="0" borderId="0"/>
    <xf numFmtId="167" fontId="25" fillId="0" borderId="0" applyFont="0" applyFill="0" applyBorder="0" applyAlignment="0" applyProtection="0"/>
    <xf numFmtId="0" fontId="28" fillId="0" borderId="0"/>
  </cellStyleXfs>
  <cellXfs count="141">
    <xf numFmtId="0" fontId="0" fillId="0" borderId="0" xfId="0"/>
    <xf numFmtId="0" fontId="6" fillId="0" borderId="1" xfId="0" applyFont="1" applyFill="1" applyBorder="1"/>
    <xf numFmtId="0" fontId="0" fillId="0" borderId="0" xfId="0" applyFill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6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0" fillId="0" borderId="1" xfId="0" applyFill="1" applyBorder="1" applyAlignment="1"/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6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/>
    <xf numFmtId="0" fontId="6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14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wrapText="1"/>
    </xf>
    <xf numFmtId="14" fontId="13" fillId="0" borderId="1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/>
    </xf>
    <xf numFmtId="0" fontId="15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top"/>
    </xf>
    <xf numFmtId="0" fontId="18" fillId="0" borderId="0" xfId="0" applyFont="1" applyFill="1"/>
    <xf numFmtId="2" fontId="14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justify" wrapText="1"/>
    </xf>
    <xf numFmtId="14" fontId="1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3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top"/>
    </xf>
    <xf numFmtId="0" fontId="8" fillId="0" borderId="1" xfId="0" applyFont="1" applyFill="1" applyBorder="1" applyAlignment="1">
      <alignment horizontal="center" vertical="top"/>
    </xf>
    <xf numFmtId="2" fontId="14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/>
    </xf>
    <xf numFmtId="20" fontId="13" fillId="0" borderId="1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4" xfId="0" applyFont="1" applyFill="1" applyBorder="1" applyAlignment="1"/>
    <xf numFmtId="0" fontId="27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justify" vertical="center"/>
    </xf>
    <xf numFmtId="0" fontId="9" fillId="0" borderId="2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center"/>
    </xf>
    <xf numFmtId="2" fontId="10" fillId="0" borderId="3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top" wrapText="1"/>
    </xf>
    <xf numFmtId="3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/>
    <xf numFmtId="166" fontId="6" fillId="0" borderId="1" xfId="0" applyNumberFormat="1" applyFont="1" applyFill="1" applyBorder="1"/>
    <xf numFmtId="166" fontId="8" fillId="0" borderId="1" xfId="0" applyNumberFormat="1" applyFont="1" applyFill="1" applyBorder="1" applyAlignment="1">
      <alignment wrapText="1"/>
    </xf>
    <xf numFmtId="0" fontId="14" fillId="0" borderId="0" xfId="0" applyFont="1" applyFill="1"/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166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center"/>
    </xf>
    <xf numFmtId="166" fontId="0" fillId="0" borderId="1" xfId="0" applyNumberFormat="1" applyFill="1" applyBorder="1"/>
    <xf numFmtId="0" fontId="21" fillId="0" borderId="0" xfId="0" applyFont="1" applyFill="1"/>
    <xf numFmtId="0" fontId="13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5" fillId="0" borderId="1" xfId="0" applyNumberFormat="1" applyFont="1" applyFill="1" applyBorder="1" applyAlignment="1">
      <alignment horizontal="left" vertical="top" wrapText="1"/>
    </xf>
    <xf numFmtId="0" fontId="6" fillId="0" borderId="7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2" fontId="11" fillId="0" borderId="1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20" fontId="13" fillId="0" borderId="1" xfId="0" applyNumberFormat="1" applyFont="1" applyFill="1" applyBorder="1" applyAlignment="1">
      <alignment horizontal="left" vertical="top" wrapText="1"/>
    </xf>
    <xf numFmtId="0" fontId="13" fillId="0" borderId="4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2" fontId="0" fillId="0" borderId="1" xfId="0" applyNumberFormat="1" applyFill="1" applyBorder="1" applyAlignment="1">
      <alignment horizontal="left" vertical="top"/>
    </xf>
    <xf numFmtId="0" fontId="29" fillId="0" borderId="0" xfId="0" applyFont="1" applyFill="1" applyAlignment="1">
      <alignment wrapText="1"/>
    </xf>
    <xf numFmtId="0" fontId="6" fillId="0" borderId="4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4" xfId="0" applyFont="1" applyFill="1" applyBorder="1" applyAlignment="1">
      <alignment vertical="top"/>
    </xf>
    <xf numFmtId="0" fontId="22" fillId="0" borderId="1" xfId="0" applyFont="1" applyFill="1" applyBorder="1"/>
    <xf numFmtId="0" fontId="22" fillId="0" borderId="4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166" fontId="23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66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20" fillId="0" borderId="4" xfId="0" applyFont="1" applyFill="1" applyBorder="1" applyAlignment="1"/>
    <xf numFmtId="0" fontId="23" fillId="0" borderId="1" xfId="0" applyFont="1" applyFill="1" applyBorder="1" applyAlignment="1">
      <alignment vertical="top"/>
    </xf>
    <xf numFmtId="0" fontId="22" fillId="0" borderId="0" xfId="0" applyFont="1" applyFill="1"/>
    <xf numFmtId="0" fontId="4" fillId="0" borderId="5" xfId="0" applyFont="1" applyFill="1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no\Users\knu\Desktop\&#1056;&#1077;&#1077;&#1089;&#1090;&#1088;%20&#1080;&#1084;&#1091;&#1097;&#1077;&#1089;&#1090;&#1074;&#1072;%202019\&#1056;&#1045;&#1045;&#1057;&#1058;&#1056;&#1067;%20&#1052;&#1059;&#1053;&#1048;&#1062;%20&#1048;&#1052;&#1059;&#1065;%20&#1091;&#1095;&#1088;&#1077;&#1078;&#1076;&#1077;&#1085;&#1080;&#1081;\&#1056;&#1077;&#1077;&#1089;&#1090;&#1088;%202019\&#1056;&#1054;&#1053;&#1054;\&#1076;&#1077;&#1090;&#1089;&#1072;&#1076;%20&#8470;%203.%20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0">
          <cell r="O20">
            <v>67409325.159999996</v>
          </cell>
        </row>
        <row r="22">
          <cell r="O22">
            <v>434571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H4" sqref="H4"/>
    </sheetView>
  </sheetViews>
  <sheetFormatPr defaultRowHeight="15" x14ac:dyDescent="0.25"/>
  <cols>
    <col min="1" max="1" width="7.140625" style="2" customWidth="1"/>
    <col min="2" max="2" width="19.7109375" style="2" customWidth="1"/>
    <col min="3" max="3" width="25.85546875" style="2" customWidth="1"/>
    <col min="4" max="4" width="11.5703125" style="12" customWidth="1"/>
    <col min="5" max="5" width="8.85546875" style="13" customWidth="1"/>
    <col min="6" max="6" width="13.85546875" style="14" customWidth="1"/>
    <col min="7" max="7" width="24.7109375" style="15" customWidth="1"/>
    <col min="8" max="8" width="18.42578125" style="15" customWidth="1"/>
    <col min="9" max="9" width="21.7109375" style="16" customWidth="1"/>
    <col min="10" max="10" width="17.140625" style="17" customWidth="1"/>
    <col min="11" max="11" width="20.5703125" style="18" customWidth="1"/>
    <col min="12" max="16384" width="9.140625" style="2"/>
  </cols>
  <sheetData>
    <row r="1" spans="1:11" x14ac:dyDescent="0.25">
      <c r="I1" s="16" t="s">
        <v>384</v>
      </c>
    </row>
    <row r="2" spans="1:11" ht="16.5" customHeight="1" x14ac:dyDescent="0.25"/>
    <row r="3" spans="1:11" x14ac:dyDescent="0.25">
      <c r="B3" s="140" t="s">
        <v>383</v>
      </c>
      <c r="C3" s="140"/>
      <c r="D3" s="140"/>
      <c r="E3" s="140"/>
      <c r="F3" s="140"/>
      <c r="G3" s="140"/>
      <c r="H3" s="140"/>
      <c r="I3" s="140"/>
      <c r="J3" s="140"/>
      <c r="K3" s="140"/>
    </row>
    <row r="4" spans="1:11" ht="45" x14ac:dyDescent="0.25">
      <c r="A4" s="19"/>
      <c r="B4" s="20"/>
      <c r="C4" s="19" t="s">
        <v>3</v>
      </c>
      <c r="D4" s="21" t="s">
        <v>2</v>
      </c>
      <c r="E4" s="22" t="s">
        <v>11</v>
      </c>
      <c r="F4" s="23" t="s">
        <v>17</v>
      </c>
      <c r="G4" s="4" t="s">
        <v>18</v>
      </c>
      <c r="H4" s="4" t="s">
        <v>85</v>
      </c>
      <c r="I4" s="24" t="s">
        <v>19</v>
      </c>
      <c r="J4" s="25" t="s">
        <v>94</v>
      </c>
      <c r="K4" s="26" t="s">
        <v>143</v>
      </c>
    </row>
    <row r="5" spans="1:11" ht="33.75" customHeight="1" x14ac:dyDescent="0.25">
      <c r="A5" s="19">
        <v>1</v>
      </c>
      <c r="B5" s="19" t="s">
        <v>13</v>
      </c>
      <c r="C5" s="27" t="s">
        <v>371</v>
      </c>
      <c r="D5" s="21">
        <v>1720</v>
      </c>
      <c r="E5" s="22">
        <v>2003</v>
      </c>
      <c r="F5" s="28">
        <v>616526</v>
      </c>
      <c r="G5" s="29" t="s">
        <v>95</v>
      </c>
      <c r="H5" s="30" t="s">
        <v>199</v>
      </c>
      <c r="I5" s="24" t="s">
        <v>198</v>
      </c>
      <c r="J5" s="25" t="s">
        <v>99</v>
      </c>
      <c r="K5" s="9"/>
    </row>
    <row r="6" spans="1:11" ht="36.75" x14ac:dyDescent="0.25">
      <c r="A6" s="19">
        <f>A5+1</f>
        <v>2</v>
      </c>
      <c r="B6" s="19" t="s">
        <v>89</v>
      </c>
      <c r="C6" s="19" t="s">
        <v>58</v>
      </c>
      <c r="D6" s="21">
        <v>899</v>
      </c>
      <c r="E6" s="22">
        <v>2005</v>
      </c>
      <c r="F6" s="23">
        <v>180340</v>
      </c>
      <c r="G6" s="29" t="s">
        <v>95</v>
      </c>
      <c r="H6" s="29" t="s">
        <v>239</v>
      </c>
      <c r="I6" s="24" t="s">
        <v>227</v>
      </c>
      <c r="J6" s="25" t="s">
        <v>99</v>
      </c>
      <c r="K6" s="9"/>
    </row>
    <row r="7" spans="1:11" ht="36.75" x14ac:dyDescent="0.25">
      <c r="A7" s="19">
        <f t="shared" ref="A7:A57" si="0">A6+1</f>
        <v>3</v>
      </c>
      <c r="B7" s="19" t="s">
        <v>4</v>
      </c>
      <c r="C7" s="19" t="s">
        <v>59</v>
      </c>
      <c r="D7" s="21">
        <v>295</v>
      </c>
      <c r="E7" s="22">
        <v>1980</v>
      </c>
      <c r="F7" s="23">
        <v>59177</v>
      </c>
      <c r="G7" s="29" t="s">
        <v>95</v>
      </c>
      <c r="H7" s="29" t="s">
        <v>213</v>
      </c>
      <c r="I7" s="24" t="s">
        <v>212</v>
      </c>
      <c r="J7" s="25" t="s">
        <v>99</v>
      </c>
      <c r="K7" s="9"/>
    </row>
    <row r="8" spans="1:11" ht="44.25" customHeight="1" x14ac:dyDescent="0.25">
      <c r="A8" s="19">
        <f t="shared" si="0"/>
        <v>4</v>
      </c>
      <c r="B8" s="19" t="s">
        <v>4</v>
      </c>
      <c r="C8" s="27" t="s">
        <v>179</v>
      </c>
      <c r="D8" s="21">
        <v>791</v>
      </c>
      <c r="E8" s="22">
        <v>1970</v>
      </c>
      <c r="F8" s="23">
        <v>158675</v>
      </c>
      <c r="G8" s="29" t="s">
        <v>95</v>
      </c>
      <c r="H8" s="29" t="s">
        <v>263</v>
      </c>
      <c r="I8" s="24" t="s">
        <v>264</v>
      </c>
      <c r="J8" s="25" t="s">
        <v>99</v>
      </c>
      <c r="K8" s="9"/>
    </row>
    <row r="9" spans="1:11" ht="48.75" customHeight="1" x14ac:dyDescent="0.25">
      <c r="A9" s="19">
        <f t="shared" si="0"/>
        <v>5</v>
      </c>
      <c r="B9" s="19" t="s">
        <v>87</v>
      </c>
      <c r="C9" s="19" t="s">
        <v>60</v>
      </c>
      <c r="D9" s="21">
        <v>363</v>
      </c>
      <c r="E9" s="22">
        <v>1970</v>
      </c>
      <c r="F9" s="23">
        <v>72818</v>
      </c>
      <c r="G9" s="29" t="s">
        <v>95</v>
      </c>
      <c r="H9" s="29" t="s">
        <v>222</v>
      </c>
      <c r="I9" s="24" t="s">
        <v>223</v>
      </c>
      <c r="J9" s="25" t="s">
        <v>99</v>
      </c>
      <c r="K9" s="9"/>
    </row>
    <row r="10" spans="1:11" ht="55.5" customHeight="1" x14ac:dyDescent="0.25">
      <c r="A10" s="19">
        <f t="shared" si="0"/>
        <v>6</v>
      </c>
      <c r="B10" s="19" t="s">
        <v>4</v>
      </c>
      <c r="C10" s="19" t="s">
        <v>61</v>
      </c>
      <c r="D10" s="21">
        <v>495</v>
      </c>
      <c r="E10" s="22">
        <v>1970</v>
      </c>
      <c r="F10" s="23">
        <f>99297+1255</f>
        <v>100552</v>
      </c>
      <c r="G10" s="29" t="s">
        <v>95</v>
      </c>
      <c r="H10" s="29" t="s">
        <v>260</v>
      </c>
      <c r="I10" s="24" t="s">
        <v>259</v>
      </c>
      <c r="J10" s="25" t="s">
        <v>99</v>
      </c>
      <c r="K10" s="9"/>
    </row>
    <row r="11" spans="1:11" ht="45.75" customHeight="1" x14ac:dyDescent="0.25">
      <c r="A11" s="19">
        <f t="shared" si="0"/>
        <v>7</v>
      </c>
      <c r="B11" s="19" t="s">
        <v>180</v>
      </c>
      <c r="C11" s="31" t="s">
        <v>181</v>
      </c>
      <c r="D11" s="21">
        <v>1342</v>
      </c>
      <c r="E11" s="22">
        <v>1970</v>
      </c>
      <c r="F11" s="23">
        <v>269205</v>
      </c>
      <c r="G11" s="29" t="s">
        <v>95</v>
      </c>
      <c r="H11" s="29" t="s">
        <v>211</v>
      </c>
      <c r="I11" s="32" t="s">
        <v>210</v>
      </c>
      <c r="J11" s="25" t="s">
        <v>99</v>
      </c>
      <c r="K11" s="9"/>
    </row>
    <row r="12" spans="1:11" ht="47.25" customHeight="1" x14ac:dyDescent="0.25">
      <c r="A12" s="19">
        <f t="shared" si="0"/>
        <v>8</v>
      </c>
      <c r="B12" s="19" t="s">
        <v>4</v>
      </c>
      <c r="C12" s="33" t="s">
        <v>189</v>
      </c>
      <c r="D12" s="21">
        <v>219</v>
      </c>
      <c r="E12" s="22">
        <v>1970</v>
      </c>
      <c r="F12" s="23">
        <v>43931</v>
      </c>
      <c r="G12" s="29" t="s">
        <v>95</v>
      </c>
      <c r="H12" s="29" t="s">
        <v>224</v>
      </c>
      <c r="I12" s="24" t="s">
        <v>225</v>
      </c>
      <c r="J12" s="25" t="s">
        <v>99</v>
      </c>
      <c r="K12" s="9"/>
    </row>
    <row r="13" spans="1:11" ht="36.75" x14ac:dyDescent="0.25">
      <c r="A13" s="19">
        <f t="shared" si="0"/>
        <v>9</v>
      </c>
      <c r="B13" s="19" t="s">
        <v>13</v>
      </c>
      <c r="C13" s="19" t="s">
        <v>173</v>
      </c>
      <c r="D13" s="21">
        <v>1581</v>
      </c>
      <c r="E13" s="22">
        <v>1970</v>
      </c>
      <c r="F13" s="23">
        <v>317149</v>
      </c>
      <c r="G13" s="29" t="s">
        <v>95</v>
      </c>
      <c r="H13" s="29" t="s">
        <v>238</v>
      </c>
      <c r="I13" s="24" t="s">
        <v>228</v>
      </c>
      <c r="J13" s="25" t="s">
        <v>99</v>
      </c>
      <c r="K13" s="9"/>
    </row>
    <row r="14" spans="1:11" ht="36.75" x14ac:dyDescent="0.25">
      <c r="A14" s="19">
        <f t="shared" si="0"/>
        <v>10</v>
      </c>
      <c r="B14" s="19" t="s">
        <v>4</v>
      </c>
      <c r="C14" s="19" t="s">
        <v>62</v>
      </c>
      <c r="D14" s="21">
        <v>129</v>
      </c>
      <c r="E14" s="22">
        <v>1970</v>
      </c>
      <c r="F14" s="23">
        <v>25877</v>
      </c>
      <c r="G14" s="29" t="s">
        <v>95</v>
      </c>
      <c r="H14" s="29" t="s">
        <v>261</v>
      </c>
      <c r="I14" s="24" t="s">
        <v>265</v>
      </c>
      <c r="J14" s="25" t="s">
        <v>99</v>
      </c>
      <c r="K14" s="9"/>
    </row>
    <row r="15" spans="1:11" ht="36.75" x14ac:dyDescent="0.25">
      <c r="A15" s="19">
        <f t="shared" si="0"/>
        <v>11</v>
      </c>
      <c r="B15" s="19" t="s">
        <v>4</v>
      </c>
      <c r="C15" s="19" t="s">
        <v>184</v>
      </c>
      <c r="D15" s="21">
        <v>293</v>
      </c>
      <c r="E15" s="22">
        <v>1970</v>
      </c>
      <c r="F15" s="23">
        <v>58776</v>
      </c>
      <c r="G15" s="29" t="s">
        <v>175</v>
      </c>
      <c r="H15" s="29" t="s">
        <v>244</v>
      </c>
      <c r="I15" s="24" t="s">
        <v>243</v>
      </c>
      <c r="J15" s="25" t="s">
        <v>99</v>
      </c>
      <c r="K15" s="9"/>
    </row>
    <row r="16" spans="1:11" ht="24.75" customHeight="1" x14ac:dyDescent="0.25">
      <c r="A16" s="19">
        <f t="shared" si="0"/>
        <v>12</v>
      </c>
      <c r="B16" s="19" t="s">
        <v>4</v>
      </c>
      <c r="C16" s="19" t="s">
        <v>96</v>
      </c>
      <c r="D16" s="21">
        <v>1239</v>
      </c>
      <c r="E16" s="22">
        <v>1970</v>
      </c>
      <c r="F16" s="23">
        <v>248543</v>
      </c>
      <c r="G16" s="29" t="s">
        <v>95</v>
      </c>
      <c r="H16" s="29" t="s">
        <v>262</v>
      </c>
      <c r="I16" s="24" t="s">
        <v>267</v>
      </c>
      <c r="J16" s="25" t="s">
        <v>99</v>
      </c>
      <c r="K16" s="9"/>
    </row>
    <row r="17" spans="1:11" ht="63.75" x14ac:dyDescent="0.25">
      <c r="A17" s="19">
        <f t="shared" si="0"/>
        <v>13</v>
      </c>
      <c r="B17" s="19" t="s">
        <v>4</v>
      </c>
      <c r="C17" s="19" t="s">
        <v>183</v>
      </c>
      <c r="D17" s="21">
        <v>1308</v>
      </c>
      <c r="E17" s="22">
        <v>1970</v>
      </c>
      <c r="F17" s="23">
        <v>262385</v>
      </c>
      <c r="G17" s="29" t="s">
        <v>95</v>
      </c>
      <c r="H17" s="29" t="s">
        <v>207</v>
      </c>
      <c r="I17" s="24" t="s">
        <v>206</v>
      </c>
      <c r="J17" s="25" t="s">
        <v>99</v>
      </c>
      <c r="K17" s="9"/>
    </row>
    <row r="18" spans="1:11" ht="36.75" x14ac:dyDescent="0.25">
      <c r="A18" s="19">
        <f t="shared" si="0"/>
        <v>14</v>
      </c>
      <c r="B18" s="19" t="s">
        <v>4</v>
      </c>
      <c r="C18" s="19" t="s">
        <v>63</v>
      </c>
      <c r="D18" s="21">
        <v>215</v>
      </c>
      <c r="E18" s="22">
        <v>1970</v>
      </c>
      <c r="F18" s="23">
        <v>43129</v>
      </c>
      <c r="G18" s="29" t="s">
        <v>95</v>
      </c>
      <c r="H18" s="29" t="s">
        <v>305</v>
      </c>
      <c r="I18" s="24" t="s">
        <v>311</v>
      </c>
      <c r="J18" s="25" t="s">
        <v>99</v>
      </c>
      <c r="K18" s="9"/>
    </row>
    <row r="19" spans="1:11" ht="24.75" customHeight="1" x14ac:dyDescent="0.25">
      <c r="A19" s="19">
        <f t="shared" si="0"/>
        <v>15</v>
      </c>
      <c r="B19" s="19" t="s">
        <v>4</v>
      </c>
      <c r="C19" s="19" t="s">
        <v>64</v>
      </c>
      <c r="D19" s="21">
        <v>776</v>
      </c>
      <c r="E19" s="22">
        <v>2005</v>
      </c>
      <c r="F19" s="23">
        <v>155666</v>
      </c>
      <c r="G19" s="29" t="s">
        <v>95</v>
      </c>
      <c r="H19" s="29" t="s">
        <v>306</v>
      </c>
      <c r="I19" s="24" t="s">
        <v>347</v>
      </c>
      <c r="J19" s="25" t="s">
        <v>99</v>
      </c>
      <c r="K19" s="9"/>
    </row>
    <row r="20" spans="1:11" ht="51" x14ac:dyDescent="0.25">
      <c r="A20" s="19">
        <f t="shared" si="0"/>
        <v>16</v>
      </c>
      <c r="B20" s="19" t="s">
        <v>13</v>
      </c>
      <c r="C20" s="19" t="s">
        <v>381</v>
      </c>
      <c r="D20" s="21">
        <v>1027</v>
      </c>
      <c r="E20" s="22">
        <v>1970</v>
      </c>
      <c r="F20" s="23">
        <f>2292300-840510</f>
        <v>1451790</v>
      </c>
      <c r="G20" s="29" t="s">
        <v>196</v>
      </c>
      <c r="H20" s="29" t="s">
        <v>266</v>
      </c>
      <c r="I20" s="24" t="s">
        <v>276</v>
      </c>
      <c r="J20" s="25" t="s">
        <v>99</v>
      </c>
      <c r="K20" s="9"/>
    </row>
    <row r="21" spans="1:11" ht="36.75" x14ac:dyDescent="0.25">
      <c r="A21" s="19">
        <f t="shared" si="0"/>
        <v>17</v>
      </c>
      <c r="B21" s="19" t="s">
        <v>4</v>
      </c>
      <c r="C21" s="19" t="s">
        <v>65</v>
      </c>
      <c r="D21" s="21">
        <v>272</v>
      </c>
      <c r="E21" s="22">
        <v>1970</v>
      </c>
      <c r="F21" s="23">
        <v>54563</v>
      </c>
      <c r="G21" s="29" t="s">
        <v>95</v>
      </c>
      <c r="H21" s="29" t="s">
        <v>307</v>
      </c>
      <c r="I21" s="24" t="s">
        <v>343</v>
      </c>
      <c r="J21" s="25" t="s">
        <v>99</v>
      </c>
      <c r="K21" s="9"/>
    </row>
    <row r="22" spans="1:11" ht="24.75" customHeight="1" x14ac:dyDescent="0.25">
      <c r="A22" s="19">
        <f t="shared" si="0"/>
        <v>18</v>
      </c>
      <c r="B22" s="19" t="s">
        <v>4</v>
      </c>
      <c r="C22" s="19" t="s">
        <v>66</v>
      </c>
      <c r="D22" s="21">
        <v>430</v>
      </c>
      <c r="E22" s="22">
        <v>1970</v>
      </c>
      <c r="F22" s="23">
        <v>86258</v>
      </c>
      <c r="G22" s="29" t="s">
        <v>95</v>
      </c>
      <c r="H22" s="29" t="s">
        <v>308</v>
      </c>
      <c r="I22" s="24" t="s">
        <v>242</v>
      </c>
      <c r="J22" s="25" t="s">
        <v>99</v>
      </c>
      <c r="K22" s="9"/>
    </row>
    <row r="23" spans="1:11" ht="36.75" x14ac:dyDescent="0.25">
      <c r="A23" s="19">
        <f t="shared" si="0"/>
        <v>19</v>
      </c>
      <c r="B23" s="19" t="s">
        <v>4</v>
      </c>
      <c r="C23" s="19" t="s">
        <v>67</v>
      </c>
      <c r="D23" s="21">
        <v>1045</v>
      </c>
      <c r="E23" s="22">
        <v>1970</v>
      </c>
      <c r="F23" s="23">
        <v>209697</v>
      </c>
      <c r="G23" s="29" t="s">
        <v>95</v>
      </c>
      <c r="H23" s="29" t="s">
        <v>309</v>
      </c>
      <c r="I23" s="24" t="s">
        <v>342</v>
      </c>
      <c r="J23" s="25" t="s">
        <v>99</v>
      </c>
      <c r="K23" s="9"/>
    </row>
    <row r="24" spans="1:11" ht="24.75" customHeight="1" x14ac:dyDescent="0.25">
      <c r="A24" s="19">
        <f t="shared" si="0"/>
        <v>20</v>
      </c>
      <c r="B24" s="19" t="s">
        <v>4</v>
      </c>
      <c r="C24" s="19" t="s">
        <v>68</v>
      </c>
      <c r="D24" s="21">
        <v>163</v>
      </c>
      <c r="E24" s="22">
        <v>1970</v>
      </c>
      <c r="F24" s="23">
        <v>32698</v>
      </c>
      <c r="G24" s="29" t="s">
        <v>95</v>
      </c>
      <c r="H24" s="29" t="s">
        <v>310</v>
      </c>
      <c r="I24" s="24" t="s">
        <v>344</v>
      </c>
      <c r="J24" s="25" t="s">
        <v>99</v>
      </c>
      <c r="K24" s="9"/>
    </row>
    <row r="25" spans="1:11" ht="24.75" customHeight="1" x14ac:dyDescent="0.25">
      <c r="A25" s="19">
        <f t="shared" si="0"/>
        <v>21</v>
      </c>
      <c r="B25" s="19" t="s">
        <v>4</v>
      </c>
      <c r="C25" s="19" t="s">
        <v>98</v>
      </c>
      <c r="D25" s="21">
        <v>857</v>
      </c>
      <c r="E25" s="22">
        <v>1970</v>
      </c>
      <c r="F25" s="23">
        <v>171914</v>
      </c>
      <c r="G25" s="29" t="s">
        <v>95</v>
      </c>
      <c r="H25" s="29" t="s">
        <v>237</v>
      </c>
      <c r="I25" s="24" t="s">
        <v>229</v>
      </c>
      <c r="J25" s="25" t="s">
        <v>99</v>
      </c>
      <c r="K25" s="9"/>
    </row>
    <row r="26" spans="1:11" ht="38.25" x14ac:dyDescent="0.25">
      <c r="A26" s="19">
        <f t="shared" si="0"/>
        <v>22</v>
      </c>
      <c r="B26" s="19" t="s">
        <v>4</v>
      </c>
      <c r="C26" s="19" t="s">
        <v>97</v>
      </c>
      <c r="D26" s="21">
        <v>3417</v>
      </c>
      <c r="E26" s="22">
        <v>1970</v>
      </c>
      <c r="F26" s="23">
        <f>685450+188480.36</f>
        <v>873930.36</v>
      </c>
      <c r="G26" s="29" t="s">
        <v>95</v>
      </c>
      <c r="H26" s="29" t="s">
        <v>235</v>
      </c>
      <c r="I26" s="24" t="s">
        <v>230</v>
      </c>
      <c r="J26" s="25" t="s">
        <v>99</v>
      </c>
      <c r="K26" s="9"/>
    </row>
    <row r="27" spans="1:11" ht="24.75" customHeight="1" x14ac:dyDescent="0.25">
      <c r="A27" s="19">
        <f t="shared" si="0"/>
        <v>23</v>
      </c>
      <c r="B27" s="19" t="s">
        <v>4</v>
      </c>
      <c r="C27" s="19" t="s">
        <v>69</v>
      </c>
      <c r="D27" s="21">
        <v>499</v>
      </c>
      <c r="E27" s="22">
        <v>1970</v>
      </c>
      <c r="F27" s="23">
        <v>100100</v>
      </c>
      <c r="G27" s="29" t="s">
        <v>95</v>
      </c>
      <c r="H27" s="29" t="s">
        <v>216</v>
      </c>
      <c r="I27" s="24" t="s">
        <v>217</v>
      </c>
      <c r="J27" s="25" t="s">
        <v>99</v>
      </c>
      <c r="K27" s="9"/>
    </row>
    <row r="28" spans="1:11" ht="36.75" x14ac:dyDescent="0.25">
      <c r="A28" s="19">
        <f t="shared" si="0"/>
        <v>24</v>
      </c>
      <c r="B28" s="19" t="s">
        <v>86</v>
      </c>
      <c r="C28" s="19" t="s">
        <v>88</v>
      </c>
      <c r="D28" s="21">
        <v>487</v>
      </c>
      <c r="E28" s="22">
        <v>2005</v>
      </c>
      <c r="F28" s="23">
        <v>97692</v>
      </c>
      <c r="G28" s="29" t="s">
        <v>95</v>
      </c>
      <c r="H28" s="29" t="s">
        <v>236</v>
      </c>
      <c r="I28" s="24" t="s">
        <v>226</v>
      </c>
      <c r="J28" s="25" t="s">
        <v>99</v>
      </c>
      <c r="K28" s="9"/>
    </row>
    <row r="29" spans="1:11" ht="36.75" x14ac:dyDescent="0.25">
      <c r="A29" s="19">
        <f t="shared" si="0"/>
        <v>25</v>
      </c>
      <c r="B29" s="19" t="s">
        <v>4</v>
      </c>
      <c r="C29" s="19" t="s">
        <v>70</v>
      </c>
      <c r="D29" s="21">
        <v>225</v>
      </c>
      <c r="E29" s="22">
        <v>1970</v>
      </c>
      <c r="F29" s="23">
        <v>45135</v>
      </c>
      <c r="G29" s="29" t="s">
        <v>95</v>
      </c>
      <c r="H29" s="29" t="s">
        <v>218</v>
      </c>
      <c r="I29" s="24" t="s">
        <v>219</v>
      </c>
      <c r="J29" s="25" t="s">
        <v>99</v>
      </c>
      <c r="K29" s="9"/>
    </row>
    <row r="30" spans="1:11" ht="36.75" x14ac:dyDescent="0.25">
      <c r="A30" s="19">
        <f t="shared" si="0"/>
        <v>26</v>
      </c>
      <c r="B30" s="19" t="s">
        <v>4</v>
      </c>
      <c r="C30" s="19" t="s">
        <v>71</v>
      </c>
      <c r="D30" s="21">
        <v>436</v>
      </c>
      <c r="E30" s="22">
        <v>1970</v>
      </c>
      <c r="F30" s="23">
        <v>87462</v>
      </c>
      <c r="G30" s="29" t="s">
        <v>95</v>
      </c>
      <c r="H30" s="29" t="s">
        <v>208</v>
      </c>
      <c r="I30" s="24" t="s">
        <v>209</v>
      </c>
      <c r="J30" s="25" t="s">
        <v>99</v>
      </c>
      <c r="K30" s="9"/>
    </row>
    <row r="31" spans="1:11" ht="36.75" x14ac:dyDescent="0.25">
      <c r="A31" s="19">
        <f t="shared" si="0"/>
        <v>27</v>
      </c>
      <c r="B31" s="19" t="s">
        <v>4</v>
      </c>
      <c r="C31" s="19" t="s">
        <v>72</v>
      </c>
      <c r="D31" s="21">
        <v>185</v>
      </c>
      <c r="E31" s="22">
        <v>1970</v>
      </c>
      <c r="F31" s="23">
        <v>37111</v>
      </c>
      <c r="G31" s="29" t="s">
        <v>95</v>
      </c>
      <c r="H31" s="29" t="s">
        <v>234</v>
      </c>
      <c r="I31" s="24" t="s">
        <v>231</v>
      </c>
      <c r="J31" s="25" t="s">
        <v>99</v>
      </c>
      <c r="K31" s="9"/>
    </row>
    <row r="32" spans="1:11" ht="34.5" x14ac:dyDescent="0.25">
      <c r="A32" s="19">
        <f t="shared" si="0"/>
        <v>28</v>
      </c>
      <c r="B32" s="19" t="s">
        <v>4</v>
      </c>
      <c r="C32" s="19" t="s">
        <v>73</v>
      </c>
      <c r="D32" s="21">
        <v>241</v>
      </c>
      <c r="E32" s="22">
        <v>1970</v>
      </c>
      <c r="F32" s="23">
        <v>48345</v>
      </c>
      <c r="G32" s="29" t="s">
        <v>95</v>
      </c>
      <c r="H32" s="29" t="s">
        <v>214</v>
      </c>
      <c r="I32" s="34" t="s">
        <v>215</v>
      </c>
      <c r="J32" s="25" t="s">
        <v>99</v>
      </c>
      <c r="K32" s="9"/>
    </row>
    <row r="33" spans="1:12" ht="24.75" customHeight="1" x14ac:dyDescent="0.25">
      <c r="A33" s="19">
        <f t="shared" si="0"/>
        <v>29</v>
      </c>
      <c r="B33" s="19" t="s">
        <v>4</v>
      </c>
      <c r="C33" s="19" t="s">
        <v>74</v>
      </c>
      <c r="D33" s="21">
        <v>114</v>
      </c>
      <c r="E33" s="22">
        <v>1970</v>
      </c>
      <c r="F33" s="23">
        <v>22868</v>
      </c>
      <c r="G33" s="29" t="s">
        <v>95</v>
      </c>
      <c r="H33" s="29" t="s">
        <v>233</v>
      </c>
      <c r="I33" s="24" t="s">
        <v>232</v>
      </c>
      <c r="J33" s="25" t="s">
        <v>99</v>
      </c>
      <c r="K33" s="9"/>
    </row>
    <row r="34" spans="1:12" ht="38.25" x14ac:dyDescent="0.25">
      <c r="A34" s="19">
        <f t="shared" si="0"/>
        <v>30</v>
      </c>
      <c r="B34" s="19" t="s">
        <v>4</v>
      </c>
      <c r="C34" s="19" t="s">
        <v>382</v>
      </c>
      <c r="D34" s="21">
        <v>832</v>
      </c>
      <c r="E34" s="22">
        <v>1990</v>
      </c>
      <c r="F34" s="23">
        <v>166899</v>
      </c>
      <c r="G34" s="29" t="s">
        <v>95</v>
      </c>
      <c r="H34" s="29" t="s">
        <v>241</v>
      </c>
      <c r="I34" s="24" t="s">
        <v>240</v>
      </c>
      <c r="J34" s="25" t="s">
        <v>99</v>
      </c>
      <c r="K34" s="9"/>
    </row>
    <row r="35" spans="1:12" ht="40.5" customHeight="1" x14ac:dyDescent="0.25">
      <c r="A35" s="19">
        <f t="shared" si="0"/>
        <v>31</v>
      </c>
      <c r="B35" s="19" t="s">
        <v>4</v>
      </c>
      <c r="C35" s="19" t="s">
        <v>378</v>
      </c>
      <c r="D35" s="21">
        <v>725</v>
      </c>
      <c r="E35" s="22">
        <v>2008</v>
      </c>
      <c r="F35" s="35">
        <v>1056000</v>
      </c>
      <c r="G35" s="36" t="s">
        <v>75</v>
      </c>
      <c r="H35" s="36"/>
      <c r="I35" s="37"/>
      <c r="J35" s="25" t="s">
        <v>99</v>
      </c>
      <c r="K35" s="9"/>
    </row>
    <row r="36" spans="1:12" ht="38.25" customHeight="1" x14ac:dyDescent="0.25">
      <c r="A36" s="19">
        <f t="shared" si="0"/>
        <v>32</v>
      </c>
      <c r="B36" s="19" t="s">
        <v>4</v>
      </c>
      <c r="C36" s="19" t="s">
        <v>372</v>
      </c>
      <c r="D36" s="21">
        <v>230</v>
      </c>
      <c r="E36" s="22">
        <v>1977</v>
      </c>
      <c r="F36" s="35" t="s">
        <v>15</v>
      </c>
      <c r="G36" s="38" t="s">
        <v>375</v>
      </c>
      <c r="H36" s="38" t="s">
        <v>379</v>
      </c>
      <c r="I36" s="39" t="s">
        <v>380</v>
      </c>
      <c r="J36" s="25" t="s">
        <v>99</v>
      </c>
      <c r="K36" s="26"/>
    </row>
    <row r="37" spans="1:12" ht="40.5" customHeight="1" x14ac:dyDescent="0.25">
      <c r="A37" s="19">
        <f t="shared" si="0"/>
        <v>33</v>
      </c>
      <c r="B37" s="19" t="s">
        <v>4</v>
      </c>
      <c r="C37" s="19" t="s">
        <v>352</v>
      </c>
      <c r="D37" s="21">
        <v>1592</v>
      </c>
      <c r="E37" s="22">
        <v>1990</v>
      </c>
      <c r="F37" s="35"/>
      <c r="G37" s="29" t="s">
        <v>376</v>
      </c>
      <c r="H37" s="38"/>
      <c r="I37" s="39"/>
      <c r="J37" s="25" t="s">
        <v>99</v>
      </c>
      <c r="K37" s="26"/>
    </row>
    <row r="38" spans="1:12" ht="44.25" customHeight="1" x14ac:dyDescent="0.25">
      <c r="A38" s="19">
        <f t="shared" si="0"/>
        <v>34</v>
      </c>
      <c r="B38" s="19" t="s">
        <v>4</v>
      </c>
      <c r="C38" s="19" t="s">
        <v>353</v>
      </c>
      <c r="D38" s="21">
        <v>444</v>
      </c>
      <c r="E38" s="22">
        <v>1990</v>
      </c>
      <c r="F38" s="35"/>
      <c r="G38" s="29" t="s">
        <v>377</v>
      </c>
      <c r="H38" s="38"/>
      <c r="I38" s="39"/>
      <c r="J38" s="25" t="s">
        <v>99</v>
      </c>
      <c r="K38" s="26"/>
    </row>
    <row r="39" spans="1:12" ht="58.5" customHeight="1" x14ac:dyDescent="0.25">
      <c r="A39" s="19">
        <f t="shared" si="0"/>
        <v>35</v>
      </c>
      <c r="B39" s="40" t="s">
        <v>20</v>
      </c>
      <c r="C39" s="41" t="s">
        <v>5</v>
      </c>
      <c r="D39" s="21">
        <v>676</v>
      </c>
      <c r="E39" s="22">
        <v>2008</v>
      </c>
      <c r="F39" s="42">
        <v>1272216.3700000001</v>
      </c>
      <c r="G39" s="43" t="s">
        <v>21</v>
      </c>
      <c r="H39" s="43" t="s">
        <v>303</v>
      </c>
      <c r="I39" s="7" t="s">
        <v>304</v>
      </c>
      <c r="J39" s="25" t="s">
        <v>99</v>
      </c>
      <c r="K39" s="26"/>
      <c r="L39" s="2" t="s">
        <v>351</v>
      </c>
    </row>
    <row r="40" spans="1:12" s="51" customFormat="1" ht="68.25" customHeight="1" x14ac:dyDescent="0.2">
      <c r="A40" s="19">
        <f t="shared" si="0"/>
        <v>36</v>
      </c>
      <c r="B40" s="44" t="s">
        <v>13</v>
      </c>
      <c r="C40" s="45" t="s">
        <v>50</v>
      </c>
      <c r="D40" s="21">
        <v>4441</v>
      </c>
      <c r="E40" s="46">
        <v>2016</v>
      </c>
      <c r="F40" s="47">
        <v>6417709.2000000002</v>
      </c>
      <c r="G40" s="48" t="s">
        <v>51</v>
      </c>
      <c r="H40" s="48" t="s">
        <v>275</v>
      </c>
      <c r="I40" s="49" t="s">
        <v>274</v>
      </c>
      <c r="J40" s="25" t="s">
        <v>99</v>
      </c>
      <c r="K40" s="50"/>
    </row>
    <row r="41" spans="1:12" ht="38.25" x14ac:dyDescent="0.25">
      <c r="A41" s="19">
        <f t="shared" si="0"/>
        <v>37</v>
      </c>
      <c r="B41" s="19" t="s">
        <v>197</v>
      </c>
      <c r="C41" s="19" t="s">
        <v>1</v>
      </c>
      <c r="D41" s="21">
        <v>278</v>
      </c>
      <c r="E41" s="22">
        <v>1990</v>
      </c>
      <c r="F41" s="42">
        <f>428+2606</f>
        <v>3034</v>
      </c>
      <c r="G41" s="29" t="s">
        <v>95</v>
      </c>
      <c r="H41" s="29" t="s">
        <v>220</v>
      </c>
      <c r="I41" s="7" t="s">
        <v>221</v>
      </c>
      <c r="J41" s="25" t="s">
        <v>99</v>
      </c>
      <c r="K41" s="9"/>
    </row>
    <row r="42" spans="1:12" ht="46.5" customHeight="1" x14ac:dyDescent="0.25">
      <c r="A42" s="19">
        <f t="shared" si="0"/>
        <v>38</v>
      </c>
      <c r="B42" s="19" t="s">
        <v>10</v>
      </c>
      <c r="C42" s="19" t="s">
        <v>56</v>
      </c>
      <c r="D42" s="21">
        <v>487</v>
      </c>
      <c r="E42" s="22">
        <v>1964</v>
      </c>
      <c r="F42" s="52">
        <v>97692</v>
      </c>
      <c r="G42" s="29" t="s">
        <v>95</v>
      </c>
      <c r="H42" s="29" t="s">
        <v>252</v>
      </c>
      <c r="I42" s="53" t="s">
        <v>249</v>
      </c>
      <c r="J42" s="25" t="s">
        <v>99</v>
      </c>
      <c r="K42" s="9"/>
    </row>
    <row r="43" spans="1:12" ht="40.5" customHeight="1" x14ac:dyDescent="0.25">
      <c r="A43" s="19">
        <f t="shared" si="0"/>
        <v>39</v>
      </c>
      <c r="B43" s="19" t="s">
        <v>10</v>
      </c>
      <c r="C43" s="19" t="s">
        <v>54</v>
      </c>
      <c r="D43" s="21">
        <v>5028</v>
      </c>
      <c r="E43" s="22">
        <v>1964</v>
      </c>
      <c r="F43" s="52">
        <v>1008617</v>
      </c>
      <c r="G43" s="29" t="s">
        <v>95</v>
      </c>
      <c r="H43" s="29" t="s">
        <v>333</v>
      </c>
      <c r="I43" s="53" t="s">
        <v>332</v>
      </c>
      <c r="J43" s="25" t="s">
        <v>99</v>
      </c>
      <c r="K43" s="9"/>
    </row>
    <row r="44" spans="1:12" ht="37.5" customHeight="1" x14ac:dyDescent="0.25">
      <c r="A44" s="19">
        <f t="shared" si="0"/>
        <v>40</v>
      </c>
      <c r="B44" s="19" t="s">
        <v>4</v>
      </c>
      <c r="C44" s="19" t="s">
        <v>188</v>
      </c>
      <c r="D44" s="21">
        <v>1193</v>
      </c>
      <c r="E44" s="22">
        <v>1974</v>
      </c>
      <c r="F44" s="23">
        <v>135335.85999999999</v>
      </c>
      <c r="G44" s="1"/>
      <c r="H44" s="1" t="s">
        <v>356</v>
      </c>
      <c r="I44" s="24" t="s">
        <v>357</v>
      </c>
      <c r="J44" s="25" t="s">
        <v>99</v>
      </c>
      <c r="K44" s="9"/>
    </row>
    <row r="45" spans="1:12" s="51" customFormat="1" ht="58.5" customHeight="1" x14ac:dyDescent="0.2">
      <c r="A45" s="19">
        <f t="shared" si="0"/>
        <v>41</v>
      </c>
      <c r="B45" s="44" t="s">
        <v>10</v>
      </c>
      <c r="C45" s="33" t="s">
        <v>182</v>
      </c>
      <c r="D45" s="21">
        <v>939</v>
      </c>
      <c r="E45" s="46">
        <v>1964</v>
      </c>
      <c r="F45" s="47">
        <v>188363</v>
      </c>
      <c r="G45" s="54" t="s">
        <v>55</v>
      </c>
      <c r="H45" s="54" t="s">
        <v>338</v>
      </c>
      <c r="I45" s="53" t="s">
        <v>339</v>
      </c>
      <c r="J45" s="25" t="s">
        <v>99</v>
      </c>
      <c r="K45" s="50"/>
    </row>
    <row r="46" spans="1:12" ht="40.5" customHeight="1" x14ac:dyDescent="0.25">
      <c r="A46" s="19">
        <f t="shared" si="0"/>
        <v>42</v>
      </c>
      <c r="B46" s="19" t="s">
        <v>26</v>
      </c>
      <c r="C46" s="19" t="s">
        <v>27</v>
      </c>
      <c r="D46" s="21">
        <v>3800</v>
      </c>
      <c r="E46" s="22">
        <v>1982</v>
      </c>
      <c r="F46" s="23">
        <v>289783</v>
      </c>
      <c r="G46" s="43" t="s">
        <v>350</v>
      </c>
      <c r="H46" s="43" t="s">
        <v>320</v>
      </c>
      <c r="I46" s="55" t="s">
        <v>321</v>
      </c>
      <c r="J46" s="25" t="s">
        <v>99</v>
      </c>
      <c r="K46" s="9"/>
    </row>
    <row r="47" spans="1:12" ht="36.75" x14ac:dyDescent="0.25">
      <c r="A47" s="19">
        <f t="shared" si="0"/>
        <v>43</v>
      </c>
      <c r="B47" s="56" t="s">
        <v>4</v>
      </c>
      <c r="C47" s="56" t="s">
        <v>43</v>
      </c>
      <c r="D47" s="21">
        <v>1277</v>
      </c>
      <c r="E47" s="22">
        <v>1991</v>
      </c>
      <c r="F47" s="23">
        <v>994000</v>
      </c>
      <c r="G47" s="29" t="s">
        <v>95</v>
      </c>
      <c r="H47" s="29" t="s">
        <v>254</v>
      </c>
      <c r="I47" s="39" t="s">
        <v>253</v>
      </c>
      <c r="J47" s="25" t="s">
        <v>99</v>
      </c>
      <c r="K47" s="9"/>
    </row>
    <row r="48" spans="1:12" ht="38.25" x14ac:dyDescent="0.25">
      <c r="A48" s="19">
        <f t="shared" si="0"/>
        <v>44</v>
      </c>
      <c r="B48" s="57" t="s">
        <v>4</v>
      </c>
      <c r="C48" s="57" t="s">
        <v>187</v>
      </c>
      <c r="D48" s="58">
        <v>487</v>
      </c>
      <c r="E48" s="22">
        <v>1996</v>
      </c>
      <c r="F48" s="23">
        <v>97692</v>
      </c>
      <c r="G48" s="29" t="s">
        <v>175</v>
      </c>
      <c r="H48" s="29" t="s">
        <v>314</v>
      </c>
      <c r="I48" s="6" t="s">
        <v>316</v>
      </c>
      <c r="J48" s="38" t="s">
        <v>80</v>
      </c>
      <c r="K48" s="9"/>
    </row>
    <row r="49" spans="1:11" ht="34.5" x14ac:dyDescent="0.25">
      <c r="A49" s="19">
        <f t="shared" si="0"/>
        <v>45</v>
      </c>
      <c r="B49" s="57" t="s">
        <v>4</v>
      </c>
      <c r="C49" s="57" t="s">
        <v>174</v>
      </c>
      <c r="D49" s="58">
        <v>660</v>
      </c>
      <c r="E49" s="22">
        <v>1980</v>
      </c>
      <c r="F49" s="23">
        <v>132396</v>
      </c>
      <c r="G49" s="29" t="s">
        <v>176</v>
      </c>
      <c r="H49" s="29" t="s">
        <v>271</v>
      </c>
      <c r="I49" s="6" t="s">
        <v>270</v>
      </c>
      <c r="J49" s="38" t="s">
        <v>80</v>
      </c>
      <c r="K49" s="9"/>
    </row>
    <row r="50" spans="1:11" ht="34.5" x14ac:dyDescent="0.25">
      <c r="A50" s="19">
        <f t="shared" si="0"/>
        <v>46</v>
      </c>
      <c r="B50" s="57" t="s">
        <v>4</v>
      </c>
      <c r="C50" s="57" t="s">
        <v>193</v>
      </c>
      <c r="D50" s="58">
        <v>550</v>
      </c>
      <c r="E50" s="22">
        <v>1996</v>
      </c>
      <c r="F50" s="23">
        <v>110330</v>
      </c>
      <c r="G50" s="29" t="s">
        <v>177</v>
      </c>
      <c r="H50" s="29" t="s">
        <v>315</v>
      </c>
      <c r="I50" s="6" t="s">
        <v>327</v>
      </c>
      <c r="J50" s="38" t="s">
        <v>80</v>
      </c>
      <c r="K50" s="9"/>
    </row>
    <row r="51" spans="1:11" ht="44.25" customHeight="1" x14ac:dyDescent="0.25">
      <c r="A51" s="19">
        <f t="shared" si="0"/>
        <v>47</v>
      </c>
      <c r="B51" s="57" t="s">
        <v>4</v>
      </c>
      <c r="C51" s="57" t="s">
        <v>191</v>
      </c>
      <c r="D51" s="58">
        <v>778</v>
      </c>
      <c r="E51" s="22">
        <v>1986</v>
      </c>
      <c r="F51" s="23">
        <v>156067</v>
      </c>
      <c r="G51" s="29" t="s">
        <v>178</v>
      </c>
      <c r="H51" s="29" t="s">
        <v>299</v>
      </c>
      <c r="I51" s="6" t="s">
        <v>302</v>
      </c>
      <c r="J51" s="38" t="s">
        <v>80</v>
      </c>
      <c r="K51" s="9"/>
    </row>
    <row r="52" spans="1:11" ht="36.75" x14ac:dyDescent="0.25">
      <c r="A52" s="19">
        <f t="shared" si="0"/>
        <v>48</v>
      </c>
      <c r="B52" s="19" t="s">
        <v>13</v>
      </c>
      <c r="C52" s="19" t="s">
        <v>57</v>
      </c>
      <c r="D52" s="21">
        <v>6500</v>
      </c>
      <c r="E52" s="22">
        <v>1999</v>
      </c>
      <c r="F52" s="23">
        <v>657931</v>
      </c>
      <c r="G52" s="29" t="s">
        <v>348</v>
      </c>
      <c r="H52" s="59" t="s">
        <v>300</v>
      </c>
      <c r="I52" s="24" t="s">
        <v>322</v>
      </c>
      <c r="J52" s="25" t="s">
        <v>99</v>
      </c>
      <c r="K52" s="9"/>
    </row>
    <row r="53" spans="1:11" ht="45" customHeight="1" x14ac:dyDescent="0.25">
      <c r="A53" s="19">
        <f t="shared" si="0"/>
        <v>49</v>
      </c>
      <c r="B53" s="19" t="s">
        <v>6</v>
      </c>
      <c r="C53" s="19" t="s">
        <v>7</v>
      </c>
      <c r="D53" s="21">
        <v>4522</v>
      </c>
      <c r="E53" s="22">
        <v>2009</v>
      </c>
      <c r="F53" s="35">
        <v>8805987.4000000004</v>
      </c>
      <c r="G53" s="48" t="s">
        <v>14</v>
      </c>
      <c r="H53" s="59" t="s">
        <v>354</v>
      </c>
      <c r="I53" s="39" t="s">
        <v>367</v>
      </c>
      <c r="J53" s="25" t="s">
        <v>99</v>
      </c>
      <c r="K53" s="9"/>
    </row>
    <row r="54" spans="1:11" ht="39.75" customHeight="1" x14ac:dyDescent="0.25">
      <c r="A54" s="19">
        <f t="shared" si="0"/>
        <v>50</v>
      </c>
      <c r="B54" s="19" t="s">
        <v>13</v>
      </c>
      <c r="C54" s="19" t="s">
        <v>22</v>
      </c>
      <c r="D54" s="21">
        <v>8336.5</v>
      </c>
      <c r="E54" s="22">
        <v>2014</v>
      </c>
      <c r="F54" s="47" t="s">
        <v>12</v>
      </c>
      <c r="G54" s="48" t="s">
        <v>23</v>
      </c>
      <c r="H54" s="59" t="s">
        <v>355</v>
      </c>
      <c r="I54" s="55" t="s">
        <v>370</v>
      </c>
      <c r="J54" s="25" t="s">
        <v>99</v>
      </c>
      <c r="K54" s="9"/>
    </row>
    <row r="55" spans="1:11" ht="37.5" customHeight="1" x14ac:dyDescent="0.25">
      <c r="A55" s="19">
        <f t="shared" si="0"/>
        <v>51</v>
      </c>
      <c r="B55" s="19" t="s">
        <v>13</v>
      </c>
      <c r="C55" s="19" t="s">
        <v>16</v>
      </c>
      <c r="D55" s="21">
        <v>159</v>
      </c>
      <c r="E55" s="22">
        <v>2005</v>
      </c>
      <c r="F55" s="47">
        <v>808595</v>
      </c>
      <c r="G55" s="60" t="s">
        <v>93</v>
      </c>
      <c r="H55" s="61" t="s">
        <v>296</v>
      </c>
      <c r="I55" s="32" t="s">
        <v>297</v>
      </c>
      <c r="J55" s="25" t="s">
        <v>99</v>
      </c>
      <c r="K55" s="9"/>
    </row>
    <row r="56" spans="1:11" ht="42.75" customHeight="1" x14ac:dyDescent="0.25">
      <c r="A56" s="19">
        <f t="shared" si="0"/>
        <v>52</v>
      </c>
      <c r="B56" s="19" t="s">
        <v>8</v>
      </c>
      <c r="C56" s="19" t="s">
        <v>24</v>
      </c>
      <c r="D56" s="21">
        <v>5741</v>
      </c>
      <c r="E56" s="22">
        <v>2010</v>
      </c>
      <c r="F56" s="23">
        <v>19871017</v>
      </c>
      <c r="G56" s="48" t="s">
        <v>25</v>
      </c>
      <c r="H56" s="48" t="s">
        <v>349</v>
      </c>
      <c r="I56" s="55" t="s">
        <v>368</v>
      </c>
      <c r="J56" s="25" t="s">
        <v>369</v>
      </c>
      <c r="K56" s="9"/>
    </row>
    <row r="57" spans="1:11" ht="53.25" customHeight="1" x14ac:dyDescent="0.25">
      <c r="A57" s="19">
        <f t="shared" si="0"/>
        <v>53</v>
      </c>
      <c r="B57" s="19" t="s">
        <v>9</v>
      </c>
      <c r="C57" s="19" t="s">
        <v>90</v>
      </c>
      <c r="D57" s="21">
        <v>129</v>
      </c>
      <c r="E57" s="22">
        <v>2015</v>
      </c>
      <c r="F57" s="62">
        <v>127853.07</v>
      </c>
      <c r="G57" s="63" t="s">
        <v>91</v>
      </c>
      <c r="H57" s="63" t="s">
        <v>301</v>
      </c>
      <c r="I57" s="64" t="s">
        <v>317</v>
      </c>
      <c r="J57" s="25" t="s">
        <v>99</v>
      </c>
      <c r="K57" s="9"/>
    </row>
    <row r="58" spans="1:11" x14ac:dyDescent="0.25">
      <c r="A58" s="20">
        <f>A57</f>
        <v>53</v>
      </c>
      <c r="B58" s="65" t="s">
        <v>100</v>
      </c>
      <c r="C58" s="66"/>
      <c r="D58" s="21">
        <f>SUM(D5:D57)</f>
        <v>70867.5</v>
      </c>
      <c r="E58" s="22"/>
      <c r="F58" s="67">
        <f>SUM(F47:F57)</f>
        <v>31761868.469999999</v>
      </c>
      <c r="G58" s="1"/>
      <c r="H58" s="1"/>
      <c r="I58" s="68"/>
      <c r="J58" s="69"/>
      <c r="K58" s="9"/>
    </row>
    <row r="59" spans="1:11" ht="46.5" customHeight="1" x14ac:dyDescent="0.25">
      <c r="A59" s="19">
        <f>A57+1</f>
        <v>54</v>
      </c>
      <c r="B59" s="19" t="s">
        <v>194</v>
      </c>
      <c r="C59" s="19" t="s">
        <v>101</v>
      </c>
      <c r="D59" s="21">
        <v>1268</v>
      </c>
      <c r="E59" s="22">
        <v>1966</v>
      </c>
      <c r="F59" s="23">
        <v>53</v>
      </c>
      <c r="G59" s="70" t="s">
        <v>0</v>
      </c>
      <c r="H59" s="71" t="s">
        <v>245</v>
      </c>
      <c r="I59" s="24" t="s">
        <v>246</v>
      </c>
      <c r="J59" s="72" t="s">
        <v>139</v>
      </c>
      <c r="K59" s="10" t="s">
        <v>149</v>
      </c>
    </row>
    <row r="60" spans="1:11" ht="42" customHeight="1" x14ac:dyDescent="0.25">
      <c r="A60" s="19">
        <f>A59+1</f>
        <v>55</v>
      </c>
      <c r="B60" s="19" t="s">
        <v>8</v>
      </c>
      <c r="C60" s="19" t="s">
        <v>52</v>
      </c>
      <c r="D60" s="21">
        <v>2648</v>
      </c>
      <c r="E60" s="22">
        <v>1978</v>
      </c>
      <c r="F60" s="73">
        <f>320330-132838-87492</f>
        <v>100000</v>
      </c>
      <c r="G60" s="70" t="s">
        <v>0</v>
      </c>
      <c r="H60" s="71" t="s">
        <v>325</v>
      </c>
      <c r="I60" s="55" t="s">
        <v>326</v>
      </c>
      <c r="J60" s="72" t="s">
        <v>139</v>
      </c>
      <c r="K60" s="10" t="s">
        <v>154</v>
      </c>
    </row>
    <row r="61" spans="1:11" ht="63.75" customHeight="1" x14ac:dyDescent="0.25">
      <c r="A61" s="19">
        <f t="shared" ref="A61:A85" si="1">A60+1</f>
        <v>56</v>
      </c>
      <c r="B61" s="19" t="s">
        <v>103</v>
      </c>
      <c r="C61" s="19" t="s">
        <v>31</v>
      </c>
      <c r="D61" s="21">
        <v>4447</v>
      </c>
      <c r="E61" s="22">
        <v>1981</v>
      </c>
      <c r="F61" s="23">
        <v>5000</v>
      </c>
      <c r="G61" s="74" t="s">
        <v>140</v>
      </c>
      <c r="H61" s="75" t="s">
        <v>281</v>
      </c>
      <c r="I61" s="55" t="s">
        <v>282</v>
      </c>
      <c r="J61" s="72" t="s">
        <v>139</v>
      </c>
      <c r="K61" s="10" t="s">
        <v>153</v>
      </c>
    </row>
    <row r="62" spans="1:11" ht="57.75" customHeight="1" x14ac:dyDescent="0.25">
      <c r="A62" s="19">
        <f t="shared" si="1"/>
        <v>57</v>
      </c>
      <c r="B62" s="19" t="s">
        <v>107</v>
      </c>
      <c r="C62" s="19" t="s">
        <v>32</v>
      </c>
      <c r="D62" s="21">
        <v>1160</v>
      </c>
      <c r="E62" s="22">
        <v>1978</v>
      </c>
      <c r="F62" s="23">
        <v>5000</v>
      </c>
      <c r="G62" s="76"/>
      <c r="H62" s="75" t="s">
        <v>280</v>
      </c>
      <c r="I62" s="55" t="s">
        <v>279</v>
      </c>
      <c r="J62" s="72" t="s">
        <v>139</v>
      </c>
      <c r="K62" s="10" t="s">
        <v>170</v>
      </c>
    </row>
    <row r="63" spans="1:11" ht="39" customHeight="1" x14ac:dyDescent="0.25">
      <c r="A63" s="19">
        <f t="shared" si="1"/>
        <v>58</v>
      </c>
      <c r="B63" s="19" t="s">
        <v>106</v>
      </c>
      <c r="C63" s="19" t="s">
        <v>33</v>
      </c>
      <c r="D63" s="21">
        <v>942</v>
      </c>
      <c r="E63" s="22">
        <v>1980</v>
      </c>
      <c r="F63" s="23">
        <v>5000</v>
      </c>
      <c r="G63" s="76"/>
      <c r="H63" s="75" t="s">
        <v>312</v>
      </c>
      <c r="I63" s="55" t="s">
        <v>313</v>
      </c>
      <c r="J63" s="72" t="s">
        <v>139</v>
      </c>
      <c r="K63" s="10" t="s">
        <v>161</v>
      </c>
    </row>
    <row r="64" spans="1:11" ht="49.5" customHeight="1" x14ac:dyDescent="0.25">
      <c r="A64" s="19">
        <f t="shared" si="1"/>
        <v>59</v>
      </c>
      <c r="B64" s="19" t="s">
        <v>108</v>
      </c>
      <c r="C64" s="19" t="s">
        <v>34</v>
      </c>
      <c r="D64" s="21">
        <v>818</v>
      </c>
      <c r="E64" s="22">
        <v>1978</v>
      </c>
      <c r="F64" s="23">
        <v>5000</v>
      </c>
      <c r="G64" s="76"/>
      <c r="H64" s="75" t="s">
        <v>328</v>
      </c>
      <c r="I64" s="55" t="s">
        <v>329</v>
      </c>
      <c r="J64" s="72" t="s">
        <v>139</v>
      </c>
      <c r="K64" s="10" t="s">
        <v>165</v>
      </c>
    </row>
    <row r="65" spans="1:11" ht="54" customHeight="1" x14ac:dyDescent="0.25">
      <c r="A65" s="19">
        <f t="shared" si="1"/>
        <v>60</v>
      </c>
      <c r="B65" s="19" t="s">
        <v>109</v>
      </c>
      <c r="C65" s="19" t="s">
        <v>28</v>
      </c>
      <c r="D65" s="21">
        <v>959</v>
      </c>
      <c r="E65" s="22">
        <v>1985</v>
      </c>
      <c r="F65" s="23">
        <v>5000</v>
      </c>
      <c r="G65" s="76"/>
      <c r="H65" s="75" t="s">
        <v>323</v>
      </c>
      <c r="I65" s="55" t="s">
        <v>324</v>
      </c>
      <c r="J65" s="72" t="s">
        <v>139</v>
      </c>
      <c r="K65" s="10" t="s">
        <v>172</v>
      </c>
    </row>
    <row r="66" spans="1:11" ht="54" customHeight="1" x14ac:dyDescent="0.25">
      <c r="A66" s="19">
        <f t="shared" si="1"/>
        <v>61</v>
      </c>
      <c r="B66" s="19" t="s">
        <v>110</v>
      </c>
      <c r="C66" s="19" t="s">
        <v>29</v>
      </c>
      <c r="D66" s="21">
        <v>993</v>
      </c>
      <c r="E66" s="22">
        <v>1978</v>
      </c>
      <c r="F66" s="23">
        <v>5000</v>
      </c>
      <c r="G66" s="76"/>
      <c r="H66" s="75" t="s">
        <v>294</v>
      </c>
      <c r="I66" s="55" t="s">
        <v>295</v>
      </c>
      <c r="J66" s="72" t="s">
        <v>139</v>
      </c>
      <c r="K66" s="10" t="s">
        <v>168</v>
      </c>
    </row>
    <row r="67" spans="1:11" ht="51.75" customHeight="1" x14ac:dyDescent="0.25">
      <c r="A67" s="19">
        <f t="shared" si="1"/>
        <v>62</v>
      </c>
      <c r="B67" s="19" t="s">
        <v>111</v>
      </c>
      <c r="C67" s="19" t="s">
        <v>30</v>
      </c>
      <c r="D67" s="21">
        <v>3212</v>
      </c>
      <c r="E67" s="22">
        <v>1978</v>
      </c>
      <c r="F67" s="23">
        <v>5000</v>
      </c>
      <c r="G67" s="76"/>
      <c r="H67" s="75" t="s">
        <v>256</v>
      </c>
      <c r="I67" s="55" t="s">
        <v>255</v>
      </c>
      <c r="J67" s="72" t="s">
        <v>139</v>
      </c>
      <c r="K67" s="10" t="s">
        <v>155</v>
      </c>
    </row>
    <row r="68" spans="1:11" ht="54.75" customHeight="1" x14ac:dyDescent="0.25">
      <c r="A68" s="19">
        <f t="shared" si="1"/>
        <v>63</v>
      </c>
      <c r="B68" s="19" t="s">
        <v>112</v>
      </c>
      <c r="C68" s="19" t="s">
        <v>35</v>
      </c>
      <c r="D68" s="21">
        <v>2234</v>
      </c>
      <c r="E68" s="22">
        <v>1980</v>
      </c>
      <c r="F68" s="23">
        <v>5000</v>
      </c>
      <c r="G68" s="77"/>
      <c r="H68" s="75" t="s">
        <v>318</v>
      </c>
      <c r="I68" s="55" t="s">
        <v>319</v>
      </c>
      <c r="J68" s="72" t="s">
        <v>139</v>
      </c>
      <c r="K68" s="10" t="s">
        <v>152</v>
      </c>
    </row>
    <row r="69" spans="1:11" ht="51" customHeight="1" x14ac:dyDescent="0.25">
      <c r="A69" s="19">
        <f t="shared" si="1"/>
        <v>64</v>
      </c>
      <c r="B69" s="19" t="s">
        <v>113</v>
      </c>
      <c r="C69" s="19" t="s">
        <v>36</v>
      </c>
      <c r="D69" s="21">
        <v>1913</v>
      </c>
      <c r="E69" s="22">
        <v>1967</v>
      </c>
      <c r="F69" s="78">
        <v>10000</v>
      </c>
      <c r="G69" s="79" t="s">
        <v>132</v>
      </c>
      <c r="H69" s="80" t="s">
        <v>269</v>
      </c>
      <c r="I69" s="39" t="s">
        <v>268</v>
      </c>
      <c r="J69" s="72" t="s">
        <v>139</v>
      </c>
      <c r="K69" s="10" t="s">
        <v>159</v>
      </c>
    </row>
    <row r="70" spans="1:11" ht="41.25" customHeight="1" x14ac:dyDescent="0.25">
      <c r="A70" s="19">
        <f t="shared" si="1"/>
        <v>65</v>
      </c>
      <c r="B70" s="19" t="s">
        <v>114</v>
      </c>
      <c r="C70" s="19" t="s">
        <v>44</v>
      </c>
      <c r="D70" s="21">
        <v>1561</v>
      </c>
      <c r="E70" s="22">
        <v>1990</v>
      </c>
      <c r="F70" s="78">
        <v>10000</v>
      </c>
      <c r="G70" s="81"/>
      <c r="H70" s="80" t="s">
        <v>202</v>
      </c>
      <c r="I70" s="39" t="s">
        <v>203</v>
      </c>
      <c r="J70" s="72" t="s">
        <v>139</v>
      </c>
      <c r="K70" s="10" t="s">
        <v>151</v>
      </c>
    </row>
    <row r="71" spans="1:11" ht="52.5" customHeight="1" x14ac:dyDescent="0.25">
      <c r="A71" s="19">
        <f t="shared" si="1"/>
        <v>66</v>
      </c>
      <c r="B71" s="19" t="s">
        <v>115</v>
      </c>
      <c r="C71" s="19" t="s">
        <v>37</v>
      </c>
      <c r="D71" s="21">
        <v>1300</v>
      </c>
      <c r="E71" s="22">
        <v>1970</v>
      </c>
      <c r="F71" s="78">
        <v>10000</v>
      </c>
      <c r="G71" s="81"/>
      <c r="H71" s="80" t="s">
        <v>200</v>
      </c>
      <c r="I71" s="39" t="s">
        <v>201</v>
      </c>
      <c r="J71" s="72" t="s">
        <v>139</v>
      </c>
      <c r="K71" s="10" t="s">
        <v>163</v>
      </c>
    </row>
    <row r="72" spans="1:11" ht="59.25" customHeight="1" x14ac:dyDescent="0.25">
      <c r="A72" s="19">
        <f t="shared" si="1"/>
        <v>67</v>
      </c>
      <c r="B72" s="19" t="s">
        <v>116</v>
      </c>
      <c r="C72" s="19" t="s">
        <v>39</v>
      </c>
      <c r="D72" s="21">
        <v>430</v>
      </c>
      <c r="E72" s="22">
        <v>1978</v>
      </c>
      <c r="F72" s="78">
        <v>10000</v>
      </c>
      <c r="G72" s="81"/>
      <c r="H72" s="80" t="s">
        <v>335</v>
      </c>
      <c r="I72" s="39" t="s">
        <v>334</v>
      </c>
      <c r="J72" s="72" t="s">
        <v>139</v>
      </c>
      <c r="K72" s="10" t="s">
        <v>150</v>
      </c>
    </row>
    <row r="73" spans="1:11" ht="51" customHeight="1" x14ac:dyDescent="0.25">
      <c r="A73" s="19">
        <f t="shared" si="1"/>
        <v>68</v>
      </c>
      <c r="B73" s="19" t="s">
        <v>117</v>
      </c>
      <c r="C73" s="19" t="s">
        <v>38</v>
      </c>
      <c r="D73" s="21">
        <v>1720</v>
      </c>
      <c r="E73" s="22">
        <v>1973</v>
      </c>
      <c r="F73" s="78">
        <v>10000</v>
      </c>
      <c r="G73" s="81"/>
      <c r="H73" s="80" t="s">
        <v>336</v>
      </c>
      <c r="I73" s="39" t="s">
        <v>337</v>
      </c>
      <c r="J73" s="72" t="s">
        <v>139</v>
      </c>
      <c r="K73" s="10" t="s">
        <v>148</v>
      </c>
    </row>
    <row r="74" spans="1:11" ht="44.25" customHeight="1" x14ac:dyDescent="0.25">
      <c r="A74" s="19">
        <f t="shared" si="1"/>
        <v>69</v>
      </c>
      <c r="B74" s="19" t="s">
        <v>118</v>
      </c>
      <c r="C74" s="19" t="s">
        <v>40</v>
      </c>
      <c r="D74" s="21">
        <v>185</v>
      </c>
      <c r="E74" s="22">
        <v>1973</v>
      </c>
      <c r="F74" s="78">
        <v>10000</v>
      </c>
      <c r="G74" s="81"/>
      <c r="H74" s="80" t="s">
        <v>251</v>
      </c>
      <c r="I74" s="39" t="s">
        <v>250</v>
      </c>
      <c r="J74" s="72" t="s">
        <v>139</v>
      </c>
      <c r="K74" s="10" t="s">
        <v>162</v>
      </c>
    </row>
    <row r="75" spans="1:11" ht="55.5" customHeight="1" x14ac:dyDescent="0.25">
      <c r="A75" s="19">
        <f t="shared" si="1"/>
        <v>70</v>
      </c>
      <c r="B75" s="19" t="s">
        <v>119</v>
      </c>
      <c r="C75" s="19" t="s">
        <v>41</v>
      </c>
      <c r="D75" s="21">
        <v>3104</v>
      </c>
      <c r="E75" s="22">
        <v>1971</v>
      </c>
      <c r="F75" s="78">
        <v>10000</v>
      </c>
      <c r="G75" s="81"/>
      <c r="H75" s="80" t="s">
        <v>248</v>
      </c>
      <c r="I75" s="39" t="s">
        <v>247</v>
      </c>
      <c r="J75" s="72" t="s">
        <v>139</v>
      </c>
      <c r="K75" s="10" t="s">
        <v>171</v>
      </c>
    </row>
    <row r="76" spans="1:11" ht="52.5" customHeight="1" x14ac:dyDescent="0.25">
      <c r="A76" s="19">
        <f t="shared" si="1"/>
        <v>71</v>
      </c>
      <c r="B76" s="19" t="s">
        <v>120</v>
      </c>
      <c r="C76" s="19" t="s">
        <v>42</v>
      </c>
      <c r="D76" s="21">
        <v>984</v>
      </c>
      <c r="E76" s="22">
        <v>1970</v>
      </c>
      <c r="F76" s="78">
        <v>10000</v>
      </c>
      <c r="G76" s="82"/>
      <c r="H76" s="80" t="s">
        <v>257</v>
      </c>
      <c r="I76" s="39" t="s">
        <v>258</v>
      </c>
      <c r="J76" s="72" t="s">
        <v>139</v>
      </c>
      <c r="K76" s="10" t="s">
        <v>160</v>
      </c>
    </row>
    <row r="77" spans="1:11" ht="53.25" customHeight="1" x14ac:dyDescent="0.25">
      <c r="A77" s="19">
        <f t="shared" si="1"/>
        <v>72</v>
      </c>
      <c r="B77" s="19" t="s">
        <v>121</v>
      </c>
      <c r="C77" s="19" t="s">
        <v>45</v>
      </c>
      <c r="D77" s="21">
        <v>1737</v>
      </c>
      <c r="E77" s="22">
        <v>1969</v>
      </c>
      <c r="F77" s="23">
        <v>5000</v>
      </c>
      <c r="G77" s="63" t="s">
        <v>133</v>
      </c>
      <c r="H77" s="83" t="s">
        <v>330</v>
      </c>
      <c r="I77" s="24" t="s">
        <v>331</v>
      </c>
      <c r="J77" s="72" t="s">
        <v>139</v>
      </c>
      <c r="K77" s="10" t="s">
        <v>169</v>
      </c>
    </row>
    <row r="78" spans="1:11" ht="55.5" customHeight="1" x14ac:dyDescent="0.25">
      <c r="A78" s="19">
        <f t="shared" si="1"/>
        <v>73</v>
      </c>
      <c r="B78" s="19" t="s">
        <v>122</v>
      </c>
      <c r="C78" s="19" t="s">
        <v>46</v>
      </c>
      <c r="D78" s="21">
        <v>2496</v>
      </c>
      <c r="E78" s="22">
        <v>1990</v>
      </c>
      <c r="F78" s="23">
        <v>5000</v>
      </c>
      <c r="G78" s="63" t="s">
        <v>134</v>
      </c>
      <c r="H78" s="83" t="s">
        <v>277</v>
      </c>
      <c r="I78" s="24" t="s">
        <v>278</v>
      </c>
      <c r="J78" s="72" t="s">
        <v>139</v>
      </c>
      <c r="K78" s="10" t="s">
        <v>167</v>
      </c>
    </row>
    <row r="79" spans="1:11" ht="51" customHeight="1" x14ac:dyDescent="0.25">
      <c r="A79" s="19">
        <f t="shared" si="1"/>
        <v>74</v>
      </c>
      <c r="B79" s="19" t="s">
        <v>123</v>
      </c>
      <c r="C79" s="19" t="s">
        <v>47</v>
      </c>
      <c r="D79" s="21">
        <v>1185</v>
      </c>
      <c r="E79" s="22">
        <v>1979</v>
      </c>
      <c r="F79" s="23">
        <v>5000</v>
      </c>
      <c r="G79" s="63" t="s">
        <v>135</v>
      </c>
      <c r="H79" s="83" t="s">
        <v>289</v>
      </c>
      <c r="I79" s="24" t="s">
        <v>292</v>
      </c>
      <c r="J79" s="72" t="s">
        <v>139</v>
      </c>
      <c r="K79" s="10" t="s">
        <v>158</v>
      </c>
    </row>
    <row r="80" spans="1:11" ht="66" customHeight="1" x14ac:dyDescent="0.25">
      <c r="A80" s="19">
        <f t="shared" si="1"/>
        <v>75</v>
      </c>
      <c r="B80" s="19" t="s">
        <v>124</v>
      </c>
      <c r="C80" s="19" t="s">
        <v>48</v>
      </c>
      <c r="D80" s="21">
        <v>4051</v>
      </c>
      <c r="E80" s="22">
        <v>1985</v>
      </c>
      <c r="F80" s="23">
        <f>5000+739282.32</f>
        <v>744282.32</v>
      </c>
      <c r="G80" s="63" t="s">
        <v>136</v>
      </c>
      <c r="H80" s="83" t="s">
        <v>272</v>
      </c>
      <c r="I80" s="24" t="s">
        <v>273</v>
      </c>
      <c r="J80" s="72" t="s">
        <v>139</v>
      </c>
      <c r="K80" s="10" t="s">
        <v>157</v>
      </c>
    </row>
    <row r="81" spans="1:12" ht="54" customHeight="1" x14ac:dyDescent="0.25">
      <c r="A81" s="19">
        <f t="shared" si="1"/>
        <v>76</v>
      </c>
      <c r="B81" s="19" t="s">
        <v>8</v>
      </c>
      <c r="C81" s="19" t="s">
        <v>49</v>
      </c>
      <c r="D81" s="21">
        <v>18610</v>
      </c>
      <c r="E81" s="22">
        <v>2015</v>
      </c>
      <c r="F81" s="84">
        <f>41179338.83-1500000-4000000</f>
        <v>35679338.829999998</v>
      </c>
      <c r="G81" s="85" t="s">
        <v>185</v>
      </c>
      <c r="H81" s="71" t="s">
        <v>205</v>
      </c>
      <c r="I81" s="53" t="s">
        <v>204</v>
      </c>
      <c r="J81" s="72" t="s">
        <v>139</v>
      </c>
      <c r="K81" s="10" t="s">
        <v>166</v>
      </c>
    </row>
    <row r="82" spans="1:12" ht="54" customHeight="1" x14ac:dyDescent="0.25">
      <c r="A82" s="19">
        <f t="shared" si="1"/>
        <v>77</v>
      </c>
      <c r="B82" s="19" t="s">
        <v>125</v>
      </c>
      <c r="C82" s="19" t="s">
        <v>53</v>
      </c>
      <c r="D82" s="21">
        <v>2055</v>
      </c>
      <c r="E82" s="22">
        <v>1985</v>
      </c>
      <c r="F82" s="23">
        <v>5000</v>
      </c>
      <c r="G82" s="63" t="s">
        <v>137</v>
      </c>
      <c r="H82" s="83" t="s">
        <v>290</v>
      </c>
      <c r="I82" s="53" t="s">
        <v>298</v>
      </c>
      <c r="J82" s="72" t="s">
        <v>139</v>
      </c>
      <c r="K82" s="10" t="s">
        <v>164</v>
      </c>
    </row>
    <row r="83" spans="1:12" ht="64.5" customHeight="1" x14ac:dyDescent="0.25">
      <c r="A83" s="19">
        <f t="shared" si="1"/>
        <v>78</v>
      </c>
      <c r="B83" s="19" t="s">
        <v>195</v>
      </c>
      <c r="C83" s="19" t="s">
        <v>81</v>
      </c>
      <c r="D83" s="21">
        <v>993</v>
      </c>
      <c r="E83" s="22">
        <v>1960</v>
      </c>
      <c r="F83" s="23">
        <v>3000</v>
      </c>
      <c r="G83" s="63" t="s">
        <v>138</v>
      </c>
      <c r="H83" s="83" t="s">
        <v>291</v>
      </c>
      <c r="I83" s="64" t="s">
        <v>293</v>
      </c>
      <c r="J83" s="72" t="s">
        <v>139</v>
      </c>
      <c r="K83" s="10" t="s">
        <v>156</v>
      </c>
    </row>
    <row r="84" spans="1:12" ht="48" customHeight="1" x14ac:dyDescent="0.25">
      <c r="A84" s="19">
        <f t="shared" si="1"/>
        <v>79</v>
      </c>
      <c r="B84" s="5" t="s">
        <v>358</v>
      </c>
      <c r="C84" s="24" t="s">
        <v>359</v>
      </c>
      <c r="D84" s="86">
        <v>2031</v>
      </c>
      <c r="E84" s="87">
        <v>1972</v>
      </c>
      <c r="F84" s="88">
        <v>1044448.76</v>
      </c>
      <c r="G84" s="89" t="s">
        <v>360</v>
      </c>
      <c r="H84" s="90" t="s">
        <v>361</v>
      </c>
      <c r="I84" s="3" t="s">
        <v>362</v>
      </c>
      <c r="J84" s="72" t="s">
        <v>139</v>
      </c>
      <c r="K84" s="26" t="s">
        <v>373</v>
      </c>
    </row>
    <row r="85" spans="1:12" ht="47.25" customHeight="1" x14ac:dyDescent="0.25">
      <c r="A85" s="19">
        <f t="shared" si="1"/>
        <v>80</v>
      </c>
      <c r="B85" s="5" t="s">
        <v>358</v>
      </c>
      <c r="C85" s="24" t="s">
        <v>363</v>
      </c>
      <c r="D85" s="86">
        <v>1704</v>
      </c>
      <c r="E85" s="87">
        <v>1988</v>
      </c>
      <c r="F85" s="88">
        <v>876287.88</v>
      </c>
      <c r="G85" s="89" t="s">
        <v>364</v>
      </c>
      <c r="H85" s="88" t="s">
        <v>365</v>
      </c>
      <c r="I85" s="38" t="s">
        <v>366</v>
      </c>
      <c r="J85" s="72" t="s">
        <v>139</v>
      </c>
      <c r="K85" s="26" t="s">
        <v>374</v>
      </c>
    </row>
    <row r="86" spans="1:12" ht="23.25" customHeight="1" x14ac:dyDescent="0.25">
      <c r="A86" s="19">
        <v>27</v>
      </c>
      <c r="B86" s="91" t="s">
        <v>141</v>
      </c>
      <c r="C86" s="92"/>
      <c r="D86" s="21">
        <f>SUM(D59:D85)</f>
        <v>64740</v>
      </c>
      <c r="E86" s="22"/>
      <c r="F86" s="93">
        <f>SUM(F59:F85)</f>
        <v>38587410.789999999</v>
      </c>
      <c r="G86" s="63"/>
      <c r="H86" s="83"/>
      <c r="I86" s="64"/>
      <c r="J86" s="19"/>
      <c r="K86" s="9"/>
    </row>
    <row r="87" spans="1:12" ht="21" customHeight="1" x14ac:dyDescent="0.25">
      <c r="A87" s="94" t="s">
        <v>102</v>
      </c>
      <c r="B87" s="95"/>
      <c r="C87" s="96"/>
      <c r="D87" s="97">
        <f>D58+D86</f>
        <v>135607.5</v>
      </c>
      <c r="E87" s="98"/>
      <c r="F87" s="98">
        <f>F58+F86</f>
        <v>70349279.25999999</v>
      </c>
      <c r="G87" s="98"/>
      <c r="H87" s="98"/>
      <c r="I87" s="8"/>
      <c r="J87" s="11"/>
      <c r="K87" s="9"/>
    </row>
    <row r="89" spans="1:12" ht="18.75" x14ac:dyDescent="0.3">
      <c r="B89" s="99" t="s">
        <v>82</v>
      </c>
      <c r="K89" s="100"/>
      <c r="L89" s="16"/>
    </row>
    <row r="90" spans="1:12" ht="9" customHeight="1" x14ac:dyDescent="0.25">
      <c r="K90" s="100"/>
      <c r="L90" s="16"/>
    </row>
    <row r="91" spans="1:12" s="51" customFormat="1" ht="52.5" customHeight="1" x14ac:dyDescent="0.2">
      <c r="A91" s="101">
        <v>1</v>
      </c>
      <c r="B91" s="102" t="s">
        <v>129</v>
      </c>
      <c r="C91" s="103" t="s">
        <v>147</v>
      </c>
      <c r="D91" s="104">
        <v>109.6</v>
      </c>
      <c r="E91" s="105">
        <v>2009</v>
      </c>
      <c r="F91" s="106">
        <v>819877</v>
      </c>
      <c r="G91" s="107" t="s">
        <v>186</v>
      </c>
      <c r="H91" s="107" t="s">
        <v>287</v>
      </c>
      <c r="I91" s="102" t="s">
        <v>288</v>
      </c>
      <c r="J91" s="108" t="s">
        <v>130</v>
      </c>
      <c r="K91" s="50"/>
    </row>
    <row r="92" spans="1:12" ht="64.5" customHeight="1" x14ac:dyDescent="0.25">
      <c r="A92" s="101">
        <v>2</v>
      </c>
      <c r="B92" s="101" t="s">
        <v>76</v>
      </c>
      <c r="C92" s="19" t="s">
        <v>127</v>
      </c>
      <c r="D92" s="109">
        <v>22</v>
      </c>
      <c r="E92" s="105">
        <v>2019</v>
      </c>
      <c r="F92" s="110">
        <v>431677</v>
      </c>
      <c r="G92" s="111" t="s">
        <v>77</v>
      </c>
      <c r="H92" s="111" t="s">
        <v>283</v>
      </c>
      <c r="I92" s="112" t="s">
        <v>285</v>
      </c>
      <c r="J92" s="113" t="s">
        <v>128</v>
      </c>
      <c r="K92" s="114" t="s">
        <v>145</v>
      </c>
    </row>
    <row r="93" spans="1:12" ht="73.5" customHeight="1" x14ac:dyDescent="0.25">
      <c r="A93" s="101">
        <v>3</v>
      </c>
      <c r="B93" s="101" t="s">
        <v>78</v>
      </c>
      <c r="C93" s="19" t="s">
        <v>127</v>
      </c>
      <c r="D93" s="109">
        <v>105</v>
      </c>
      <c r="E93" s="101">
        <v>2019</v>
      </c>
      <c r="F93" s="110">
        <v>1650862</v>
      </c>
      <c r="G93" s="111" t="s">
        <v>79</v>
      </c>
      <c r="H93" s="111" t="s">
        <v>346</v>
      </c>
      <c r="I93" s="112" t="s">
        <v>345</v>
      </c>
      <c r="J93" s="113" t="s">
        <v>128</v>
      </c>
      <c r="K93" s="10" t="s">
        <v>146</v>
      </c>
    </row>
    <row r="94" spans="1:12" ht="49.5" customHeight="1" x14ac:dyDescent="0.25">
      <c r="A94" s="115">
        <v>4</v>
      </c>
      <c r="B94" s="116" t="s">
        <v>83</v>
      </c>
      <c r="C94" s="36" t="s">
        <v>92</v>
      </c>
      <c r="D94" s="117">
        <v>51</v>
      </c>
      <c r="E94" s="118">
        <v>2013</v>
      </c>
      <c r="F94" s="119">
        <f>[1]TDSheet!$O$22</f>
        <v>434571</v>
      </c>
      <c r="G94" s="107" t="s">
        <v>190</v>
      </c>
      <c r="H94" s="107" t="s">
        <v>340</v>
      </c>
      <c r="I94" s="120" t="s">
        <v>341</v>
      </c>
      <c r="J94" s="121" t="s">
        <v>131</v>
      </c>
      <c r="K94" s="26" t="s">
        <v>192</v>
      </c>
    </row>
    <row r="95" spans="1:12" ht="49.5" customHeight="1" x14ac:dyDescent="0.25">
      <c r="A95" s="115">
        <v>5</v>
      </c>
      <c r="B95" s="116" t="s">
        <v>126</v>
      </c>
      <c r="C95" s="122" t="s">
        <v>104</v>
      </c>
      <c r="D95" s="117">
        <v>184</v>
      </c>
      <c r="E95" s="118">
        <v>2020</v>
      </c>
      <c r="F95" s="119">
        <v>767901.6</v>
      </c>
      <c r="G95" s="36" t="s">
        <v>105</v>
      </c>
      <c r="H95" s="36" t="s">
        <v>284</v>
      </c>
      <c r="I95" s="36" t="s">
        <v>286</v>
      </c>
      <c r="J95" s="108" t="s">
        <v>130</v>
      </c>
      <c r="K95" s="10" t="s">
        <v>144</v>
      </c>
    </row>
    <row r="96" spans="1:12" ht="40.5" customHeight="1" x14ac:dyDescent="0.25">
      <c r="A96" s="123">
        <f>A95</f>
        <v>5</v>
      </c>
      <c r="B96" s="123" t="s">
        <v>84</v>
      </c>
      <c r="C96" s="123"/>
      <c r="D96" s="124">
        <f>D91+D92+D93+D94+D95</f>
        <v>471.6</v>
      </c>
      <c r="E96" s="125"/>
      <c r="F96" s="126">
        <f>F91+F92+F93+F94+F95</f>
        <v>4104888.6</v>
      </c>
      <c r="G96" s="9"/>
      <c r="H96" s="9"/>
      <c r="I96" s="127"/>
      <c r="J96" s="128"/>
      <c r="K96" s="9"/>
    </row>
    <row r="97" spans="1:11" s="139" customFormat="1" ht="29.25" customHeight="1" x14ac:dyDescent="0.25">
      <c r="A97" s="129">
        <f>A85+A95</f>
        <v>85</v>
      </c>
      <c r="B97" s="130" t="s">
        <v>142</v>
      </c>
      <c r="C97" s="131"/>
      <c r="D97" s="132">
        <f>D87+D96</f>
        <v>136079.1</v>
      </c>
      <c r="E97" s="133"/>
      <c r="F97" s="134">
        <f>F87+F96+F84+F85</f>
        <v>76374904.499999985</v>
      </c>
      <c r="G97" s="135"/>
      <c r="H97" s="135"/>
      <c r="I97" s="136"/>
      <c r="J97" s="137"/>
      <c r="K97" s="138"/>
    </row>
    <row r="98" spans="1:11" ht="41.25" customHeight="1" x14ac:dyDescent="0.25"/>
    <row r="99" spans="1:11" ht="53.25" customHeight="1" x14ac:dyDescent="0.25">
      <c r="G99" s="13"/>
      <c r="H99" s="13"/>
    </row>
    <row r="100" spans="1:11" x14ac:dyDescent="0.25">
      <c r="D100" s="12">
        <f>D95+D91</f>
        <v>293.60000000000002</v>
      </c>
    </row>
  </sheetData>
  <mergeCells count="7">
    <mergeCell ref="B3:K3"/>
    <mergeCell ref="B97:C97"/>
    <mergeCell ref="B58:C58"/>
    <mergeCell ref="A87:C87"/>
    <mergeCell ref="G61:G68"/>
    <mergeCell ref="G69:G76"/>
    <mergeCell ref="B86:C86"/>
  </mergeCells>
  <pageMargins left="0.7" right="0.7" top="0.75" bottom="0.75" header="0.3" footer="0.3"/>
  <pageSetup paperSize="9" scale="5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водопроводы</vt:lpstr>
      <vt:lpstr>водопроводы!Область_печати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2023-03-01T07:02:18Z</dcterms:modified>
</cp:coreProperties>
</file>