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8295" yWindow="4545" windowWidth="6825" windowHeight="2625"/>
  </bookViews>
  <sheets>
    <sheet name="прочие сооружения" sheetId="12" r:id="rId1"/>
  </sheets>
  <externalReferences>
    <externalReference r:id="rId2"/>
    <externalReference r:id="rId3"/>
  </externalReferences>
  <calcPr calcId="162913"/>
</workbook>
</file>

<file path=xl/calcChain.xml><?xml version="1.0" encoding="utf-8"?>
<calcChain xmlns="http://schemas.openxmlformats.org/spreadsheetml/2006/main">
  <c r="E56" i="12" l="1"/>
  <c r="D55" i="12" l="1"/>
  <c r="D56" i="12"/>
  <c r="D54" i="12"/>
  <c r="E57" i="12" l="1"/>
  <c r="E55" i="12"/>
  <c r="E54" i="12"/>
  <c r="A6" i="12"/>
  <c r="A7" i="12" s="1"/>
  <c r="A8" i="12" s="1"/>
  <c r="A9" i="12" s="1"/>
  <c r="A10" i="12" s="1"/>
  <c r="A11" i="12" s="1"/>
  <c r="A12" i="12" s="1"/>
  <c r="A13" i="12" s="1"/>
  <c r="A14" i="12" s="1"/>
  <c r="A15" i="12" s="1"/>
  <c r="A16" i="12" s="1"/>
  <c r="A17" i="12" s="1"/>
  <c r="A18" i="12" s="1"/>
  <c r="A19" i="12" s="1"/>
  <c r="A20" i="12" s="1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  <c r="A31" i="12" s="1"/>
  <c r="A32" i="12" s="1"/>
  <c r="A33" i="12" s="1"/>
  <c r="A34" i="12" s="1"/>
  <c r="A35" i="12" s="1"/>
  <c r="A36" i="12" s="1"/>
  <c r="A37" i="12" s="1"/>
  <c r="A38" i="12" s="1"/>
  <c r="A39" i="12" s="1"/>
  <c r="A40" i="12" s="1"/>
  <c r="A41" i="12" s="1"/>
  <c r="A42" i="12" s="1"/>
  <c r="A43" i="12" s="1"/>
  <c r="A44" i="12" s="1"/>
  <c r="A45" i="12" s="1"/>
  <c r="A46" i="12" s="1"/>
  <c r="A47" i="12" s="1"/>
  <c r="A48" i="12" s="1"/>
  <c r="A49" i="12" s="1"/>
  <c r="A50" i="12" s="1"/>
  <c r="D57" i="12" l="1"/>
  <c r="F16" i="12" l="1"/>
  <c r="F15" i="12"/>
  <c r="F11" i="12"/>
  <c r="F10" i="12"/>
  <c r="F8" i="12"/>
  <c r="F9" i="12"/>
  <c r="F52" i="12" l="1"/>
</calcChain>
</file>

<file path=xl/sharedStrings.xml><?xml version="1.0" encoding="utf-8"?>
<sst xmlns="http://schemas.openxmlformats.org/spreadsheetml/2006/main" count="197" uniqueCount="117">
  <si>
    <t>Балансовая стоимость, руб.</t>
  </si>
  <si>
    <t>№ п/п</t>
  </si>
  <si>
    <t>Адрес</t>
  </si>
  <si>
    <t>с.Кокман</t>
  </si>
  <si>
    <t>Наименование</t>
  </si>
  <si>
    <t>Распоряжение Министерства имущественных отношений Удмуртской Республики "О передаче от государственного учреждения  "Управление капитального строительства Правительства УР" в собственность муниципального образования "Красногорский район" завершенного строительством объекта "Лыжная база в с.Красногорское" от  25.12.2008 №1646-р                                                                Передаточный акт объектов социально-культурного, коммунально-бытового назначения , передаваемых от ГУ "Управление капитального строительства..."                                                                                    Поствановление Администрации муниципального образования "Красногорский район" УР "О принятии в муниципальную собственность объекта "Лыжная база" от 27.10.2010 г.</t>
  </si>
  <si>
    <t>Удмуртская Республика, Красногорский район, д.Багыр, ул.Новая,7</t>
  </si>
  <si>
    <t>Наружные сети связи</t>
  </si>
  <si>
    <t>Разрешение на ввод объекта в эксплуатацию от 04.02.2019 №18-ru18515000-1-2019, выдавший орган: Администрация муниципального  образования  «Красногорский район»                                        Постановление "О предоставлении земельного участка в постоянное (бессрочное) пользование" от 29.12.2016 г. №944, выдавший орган: Администрация муниципального  образования  «Красногорский район»</t>
  </si>
  <si>
    <t>сети телефонизации 0,168 км</t>
  </si>
  <si>
    <t>теневые навесы (Литер Н1,Н2,Н3,Н4,Н5,Н6,Н7,Н8)</t>
  </si>
  <si>
    <t>благоустройство территории (проезд, дорожки, физ.-спорт.-ая площ-ка,огражденине</t>
  </si>
  <si>
    <t>Пожарные резервуары (емк. 2х100 куб.м)</t>
  </si>
  <si>
    <t>Беговые дорожки и площадки стадиона</t>
  </si>
  <si>
    <t>Волейбольная площадка</t>
  </si>
  <si>
    <t>Площадка для игры в хоккей</t>
  </si>
  <si>
    <t>Сети связи (420 м) МБОУ ДОД  ДЮСШ Красногорского района</t>
  </si>
  <si>
    <t xml:space="preserve">Итого </t>
  </si>
  <si>
    <t>Благоустройство территории МАУ ДОД  ДЮСШ Красногорского района</t>
  </si>
  <si>
    <t>итого</t>
  </si>
  <si>
    <t>есть техпаспорт</t>
  </si>
  <si>
    <t>Удмуртская Республика, Красногорский район, с.Красногорское, ул. Первомайская, 4</t>
  </si>
  <si>
    <t>УР, Красногорский район, с. Красногорское, ул. Барышникова, 13А/2</t>
  </si>
  <si>
    <t>Постановление Администрации МО "Красногорский район" №605 от 11.11.2020 г.</t>
  </si>
  <si>
    <t>УР, Красногорский район, с. Красногорское, ул. Барышникова, 13А/1</t>
  </si>
  <si>
    <t>Протяженность, м/площадь, кв.м</t>
  </si>
  <si>
    <t>Документы основания</t>
  </si>
  <si>
    <t>Вид пользования/пользователь</t>
  </si>
  <si>
    <t>оперативное управление МБДОУ ДС №3</t>
  </si>
  <si>
    <t>Удмуртская Республика, Красногорский район, с.Красногорское, ул. Первомайская, 26</t>
  </si>
  <si>
    <t xml:space="preserve">пожарный резервуар (200 куб. м); </t>
  </si>
  <si>
    <t>год ввода в эксплуатацию</t>
  </si>
  <si>
    <t>Красногорский й район, 
Курья село, Юбилейная улица, 6</t>
  </si>
  <si>
    <t>оперативное управление МБДОУ ДС №4</t>
  </si>
  <si>
    <t>Удмуртская Республика, Красногорский район, с.Красногорское, ул. Первомайская,4</t>
  </si>
  <si>
    <t xml:space="preserve">спортивные сооружения в с. Красногорское Удмуртской Республики  (площадь 13683 кв.м) </t>
  </si>
  <si>
    <t>благоустройство объекта «Начальная общеобразовательная школа на 16 учащихся с детским садом»</t>
  </si>
  <si>
    <t>Постановление Администрации №812 от 11.11.2019 г.</t>
  </si>
  <si>
    <t>Постановление Администрации №369 от 21.06.2005 г.</t>
  </si>
  <si>
    <t>с.Красногорское, ул. Советская, 2</t>
  </si>
  <si>
    <t>МКДОУ Багырский д/с оперативное управление</t>
  </si>
  <si>
    <t>оперативное управление МБОУ Курьинская СОШ</t>
  </si>
  <si>
    <t>оперативное управление МБОУ Барановская СОШ</t>
  </si>
  <si>
    <t>оперативное управление МАОУ Гимназия</t>
  </si>
  <si>
    <t>оперативное управление МАОУ ДОД  ДЮСШ</t>
  </si>
  <si>
    <t>оперативное управление МАОУ ДОД ДЮСШ</t>
  </si>
  <si>
    <t>Реквизиты документа ограничения права</t>
  </si>
  <si>
    <t>не зарегистрировано</t>
  </si>
  <si>
    <t xml:space="preserve">Свидетельство о регистрации № 18:15:024001:304-18/005/2019-2
от 2019-03-28 ( - Оперативное управление)
</t>
  </si>
  <si>
    <t xml:space="preserve">Свидетельство о регистрации № 18:15:024001:299-18/005/2019-2
от 2019-03-28 ( - Оперативное управление)
</t>
  </si>
  <si>
    <t>Договор оперативного управления №29 от 20.03.2019</t>
  </si>
  <si>
    <t>Пожарные резервуары (емк. 4х100 куб.м)</t>
  </si>
  <si>
    <t>благоустройство территории</t>
  </si>
  <si>
    <t>УР, Красногорский район, с. Красногорское, ул. Барышникова, 13А/ и 13А/2</t>
  </si>
  <si>
    <t>Красногорский  район, 
д. Бараны</t>
  </si>
  <si>
    <t>П458 от 16.05.2013</t>
  </si>
  <si>
    <t>оперативное управление МАОУ ДО ДЮСШ</t>
  </si>
  <si>
    <t xml:space="preserve">оперативное управление МАОУ ДОД ДЮСШ 
</t>
  </si>
  <si>
    <t>№ 18-18-14/002/2012-183
от 2012-06-27 ( - Оперативное управление)</t>
  </si>
  <si>
    <t>Оперативное управление
18:15:052065:157-18/068/2021-4
27.09.2021 15:46:22</t>
  </si>
  <si>
    <t>Оперативное управление
18:15:000000:1166-18/064/2021-4
23.09.2021 09:24:54</t>
  </si>
  <si>
    <t>Оперативное управление
18:15:000000:1158-18/064/2021-4
23.09.2021 09:24:54</t>
  </si>
  <si>
    <t>Администрация МО "Муниципальный округ Красногорский район УР"</t>
  </si>
  <si>
    <t>18:15:024001:304-18/058/2022-4 от 22.04.2022</t>
  </si>
  <si>
    <t>Регистрация права (собственность)</t>
  </si>
  <si>
    <t>18:15:000000:1158-18/058/2022-6 от 22.04.2022</t>
  </si>
  <si>
    <t>18:15:024001:299-18/116/2022-4 от 22.04.2022</t>
  </si>
  <si>
    <t>18:15:000000:470-18/058/2022-4 от 22.04.2022</t>
  </si>
  <si>
    <t>18:15:052065:157-18/072/2022-6 от 25.04.2022</t>
  </si>
  <si>
    <t>18:15:000000:1166-18/058/2022-6 от 21.04.2022</t>
  </si>
  <si>
    <t>18:15:052054:49-18/072/2022-4 от 26.04.2022</t>
  </si>
  <si>
    <t>18:15:000000:375-18/072/2022-3 от 25.04.2022</t>
  </si>
  <si>
    <t>18:15:000000:266-18/072/2022-2 от 25.04.2022</t>
  </si>
  <si>
    <t>Емкость 50 куб.м</t>
  </si>
  <si>
    <t>Пешеходная дорожка (тротуар)</t>
  </si>
  <si>
    <t>Тротуар по ул.Ленина в д.Агриколь</t>
  </si>
  <si>
    <t>Цистерна 50куб.м</t>
  </si>
  <si>
    <t>Удмуртская Республика,
Красногорский район,  д.Агриколь, ул.Ленина</t>
  </si>
  <si>
    <t>2014г./17.11.2014</t>
  </si>
  <si>
    <t>Удмуртская Респ., Красногорский р-н, д. Агриколь</t>
  </si>
  <si>
    <t>Удмуртская Респ., Красногорский р-н, с. Красногорское</t>
  </si>
  <si>
    <t>Бетонная дорожка</t>
  </si>
  <si>
    <t>Бетонное покрытие ( дорожка бетонная) по ул.Ленина д.67</t>
  </si>
  <si>
    <t>Тротуар из брустчатки</t>
  </si>
  <si>
    <t>Тротуар от РДК до гаражей</t>
  </si>
  <si>
    <t>Тротуар от ул. Ленина до ЗАГС</t>
  </si>
  <si>
    <t>Тротуар от ул. Советской до БУЗ УР "Красногорская РБ МЗ"</t>
  </si>
  <si>
    <t>Тротуар по ул.Первомайской</t>
  </si>
  <si>
    <t>Удмуртская Респ., Красногорский р-н, с.Красногорское</t>
  </si>
  <si>
    <t>Дорожка по ул.Дружбы</t>
  </si>
  <si>
    <t>Емкость для забора воды</t>
  </si>
  <si>
    <t>Лестница</t>
  </si>
  <si>
    <t>Лестница с подпорной стенкой</t>
  </si>
  <si>
    <t>Лестница у Церкви</t>
  </si>
  <si>
    <t>Противопожарный резервуар</t>
  </si>
  <si>
    <t>Площадка для автотранспорта Ленина, 67</t>
  </si>
  <si>
    <t>Тротуар с асфальтобетонным покрытием по ул.Ленина с.Красногорское (от ул. Восточная)</t>
  </si>
  <si>
    <t>Удмуртская Респ., Красногорский р-н, с. Красногорское, ул. Дружбы</t>
  </si>
  <si>
    <t>Пожарный водоем в д.Полом</t>
  </si>
  <si>
    <t>д. Б. Полом</t>
  </si>
  <si>
    <t>УР, с.Красногорское</t>
  </si>
  <si>
    <t>Резервуар 50 м3</t>
  </si>
  <si>
    <t>д.Ботаниха, ул.Центральная</t>
  </si>
  <si>
    <t>Ёмкость 25м3 с обработкой</t>
  </si>
  <si>
    <t>УР, д. Агриколь</t>
  </si>
  <si>
    <t>Дорожка беговая 405 (дет. Площадка)</t>
  </si>
  <si>
    <t>д. Агриколь</t>
  </si>
  <si>
    <t xml:space="preserve">Бюджетные </t>
  </si>
  <si>
    <t>казенные</t>
  </si>
  <si>
    <t>автономные</t>
  </si>
  <si>
    <t>протяж</t>
  </si>
  <si>
    <t>площадь</t>
  </si>
  <si>
    <t>№ 18:15:000000:470-18/061/2021-2 
от 2021-09-29 ( - Оперативное управление)</t>
  </si>
  <si>
    <t xml:space="preserve"> № 18:15:052054:49-18/061/2021-2 
от 2021-09-29 ( - Оперативное управление)
</t>
  </si>
  <si>
    <t>Площадка из тротуарной плитки перед административным зданием МО "Красногорское"</t>
  </si>
  <si>
    <t>Приложение 11 к постановлению Администрации от 01.02.2023 г. №146</t>
  </si>
  <si>
    <t>Перечень прочих сооружений, находящихся в собственности муниципального образования "Муниципальный округ Красногорский район Удмуртской республики" , на 01.01.2023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</si>
</sst>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_₽"/>
    <numFmt numFmtId="165" formatCode="_-* #,##0.00_р_._-;\-* #,##0.00_р_._-;_-* &quot;-&quot;??_р_.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name val="Arial Cyr"/>
      <charset val="204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29"/>
      </left>
      <right style="thin">
        <color indexed="29"/>
      </right>
      <top style="thin">
        <color indexed="29"/>
      </top>
      <bottom style="thin">
        <color indexed="29"/>
      </bottom>
      <diagonal/>
    </border>
    <border>
      <left style="thin">
        <color indexed="29"/>
      </left>
      <right/>
      <top style="thin">
        <color indexed="29"/>
      </top>
      <bottom/>
      <diagonal/>
    </border>
    <border>
      <left style="thin">
        <color indexed="29"/>
      </left>
      <right/>
      <top style="thin">
        <color indexed="29"/>
      </top>
      <bottom style="thin">
        <color indexed="29"/>
      </bottom>
      <diagonal/>
    </border>
    <border>
      <left style="thin">
        <color indexed="29"/>
      </left>
      <right style="thin">
        <color indexed="29"/>
      </right>
      <top style="thin">
        <color indexed="29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6">
    <xf numFmtId="0" fontId="0" fillId="0" borderId="0"/>
    <xf numFmtId="0" fontId="1" fillId="0" borderId="0"/>
    <xf numFmtId="0" fontId="10" fillId="0" borderId="0"/>
    <xf numFmtId="165" fontId="10" fillId="0" borderId="0" applyFont="0" applyFill="0" applyBorder="0" applyAlignment="0" applyProtection="0"/>
    <xf numFmtId="0" fontId="11" fillId="0" borderId="0"/>
    <xf numFmtId="0" fontId="11" fillId="0" borderId="0"/>
  </cellStyleXfs>
  <cellXfs count="73">
    <xf numFmtId="0" fontId="0" fillId="0" borderId="0" xfId="0"/>
    <xf numFmtId="0" fontId="3" fillId="0" borderId="1" xfId="0" applyFont="1" applyFill="1" applyBorder="1"/>
    <xf numFmtId="0" fontId="0" fillId="0" borderId="0" xfId="0" applyFill="1"/>
    <xf numFmtId="0" fontId="0" fillId="0" borderId="0" xfId="0" applyFill="1" applyBorder="1"/>
    <xf numFmtId="0" fontId="3" fillId="0" borderId="1" xfId="0" applyFont="1" applyFill="1" applyBorder="1" applyAlignment="1">
      <alignment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/>
    <xf numFmtId="0" fontId="0" fillId="0" borderId="0" xfId="0" applyFill="1" applyBorder="1" applyAlignment="1">
      <alignment horizontal="center"/>
    </xf>
    <xf numFmtId="0" fontId="3" fillId="0" borderId="1" xfId="0" applyFont="1" applyFill="1" applyBorder="1" applyAlignment="1">
      <alignment horizontal="center" wrapText="1"/>
    </xf>
    <xf numFmtId="0" fontId="6" fillId="0" borderId="0" xfId="0" applyFont="1" applyFill="1" applyBorder="1"/>
    <xf numFmtId="0" fontId="0" fillId="0" borderId="0" xfId="0" applyFill="1" applyBorder="1" applyAlignment="1">
      <alignment horizontal="left"/>
    </xf>
    <xf numFmtId="0" fontId="6" fillId="0" borderId="0" xfId="0" applyFont="1" applyFill="1" applyBorder="1" applyAlignment="1">
      <alignment horizontal="left" wrapText="1"/>
    </xf>
    <xf numFmtId="0" fontId="6" fillId="0" borderId="0" xfId="0" applyFont="1" applyFill="1" applyAlignment="1">
      <alignment horizontal="left" wrapText="1"/>
    </xf>
    <xf numFmtId="0" fontId="0" fillId="0" borderId="0" xfId="0" applyFill="1" applyAlignment="1">
      <alignment horizontal="left"/>
    </xf>
    <xf numFmtId="0" fontId="0" fillId="0" borderId="0" xfId="0" applyFill="1" applyAlignment="1">
      <alignment horizontal="center"/>
    </xf>
    <xf numFmtId="0" fontId="3" fillId="0" borderId="0" xfId="0" applyFont="1" applyFill="1"/>
    <xf numFmtId="0" fontId="6" fillId="0" borderId="0" xfId="0" applyFont="1" applyFill="1"/>
    <xf numFmtId="0" fontId="6" fillId="0" borderId="1" xfId="0" applyFont="1" applyFill="1" applyBorder="1" applyAlignment="1">
      <alignment horizontal="left" wrapText="1"/>
    </xf>
    <xf numFmtId="0" fontId="3" fillId="0" borderId="1" xfId="0" applyFont="1" applyFill="1" applyBorder="1" applyAlignment="1">
      <alignment horizontal="left"/>
    </xf>
    <xf numFmtId="0" fontId="6" fillId="0" borderId="1" xfId="0" applyFont="1" applyFill="1" applyBorder="1" applyAlignment="1">
      <alignment horizontal="center" wrapText="1"/>
    </xf>
    <xf numFmtId="0" fontId="6" fillId="0" borderId="4" xfId="0" applyFont="1" applyFill="1" applyBorder="1" applyAlignment="1">
      <alignment wrapText="1"/>
    </xf>
    <xf numFmtId="0" fontId="6" fillId="0" borderId="1" xfId="0" applyFont="1" applyFill="1" applyBorder="1" applyAlignment="1">
      <alignment wrapText="1"/>
    </xf>
    <xf numFmtId="0" fontId="3" fillId="0" borderId="1" xfId="0" applyFont="1" applyFill="1" applyBorder="1" applyAlignment="1">
      <alignment horizontal="center" vertical="center"/>
    </xf>
    <xf numFmtId="164" fontId="9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justify" vertical="center"/>
    </xf>
    <xf numFmtId="0" fontId="6" fillId="0" borderId="1" xfId="0" applyFont="1" applyFill="1" applyBorder="1" applyAlignment="1">
      <alignment horizontal="justify"/>
    </xf>
    <xf numFmtId="0" fontId="6" fillId="0" borderId="1" xfId="0" applyFont="1" applyFill="1" applyBorder="1" applyAlignment="1">
      <alignment horizontal="left" vertical="center" wrapText="1"/>
    </xf>
    <xf numFmtId="164" fontId="3" fillId="0" borderId="1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justify"/>
    </xf>
    <xf numFmtId="0" fontId="6" fillId="0" borderId="1" xfId="0" applyNumberFormat="1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wrapText="1"/>
    </xf>
    <xf numFmtId="0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7" fillId="0" borderId="1" xfId="0" applyFont="1" applyFill="1" applyBorder="1" applyAlignment="1">
      <alignment horizontal="justify" vertical="center"/>
    </xf>
    <xf numFmtId="0" fontId="7" fillId="0" borderId="3" xfId="0" applyFont="1" applyFill="1" applyBorder="1" applyAlignment="1">
      <alignment wrapText="1"/>
    </xf>
    <xf numFmtId="0" fontId="0" fillId="0" borderId="3" xfId="0" applyNumberFormat="1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6" fillId="0" borderId="1" xfId="0" applyFont="1" applyFill="1" applyBorder="1"/>
    <xf numFmtId="4" fontId="0" fillId="0" borderId="1" xfId="0" applyNumberFormat="1" applyFill="1" applyBorder="1" applyAlignment="1">
      <alignment horizontal="center" vertical="center"/>
    </xf>
    <xf numFmtId="0" fontId="6" fillId="0" borderId="3" xfId="0" applyNumberFormat="1" applyFont="1" applyFill="1" applyBorder="1" applyAlignment="1">
      <alignment horizontal="left" vertical="top" wrapText="1"/>
    </xf>
    <xf numFmtId="0" fontId="5" fillId="0" borderId="3" xfId="0" applyFont="1" applyFill="1" applyBorder="1" applyAlignment="1">
      <alignment horizontal="left" wrapText="1"/>
    </xf>
    <xf numFmtId="3" fontId="0" fillId="0" borderId="7" xfId="0" applyNumberFormat="1" applyFont="1" applyFill="1" applyBorder="1" applyAlignment="1">
      <alignment horizontal="center" vertical="center"/>
    </xf>
    <xf numFmtId="0" fontId="3" fillId="0" borderId="3" xfId="0" applyFont="1" applyFill="1" applyBorder="1"/>
    <xf numFmtId="0" fontId="6" fillId="0" borderId="8" xfId="0" applyNumberFormat="1" applyFont="1" applyFill="1" applyBorder="1" applyAlignment="1">
      <alignment horizontal="left" vertical="top" wrapText="1"/>
    </xf>
    <xf numFmtId="0" fontId="6" fillId="0" borderId="4" xfId="0" applyNumberFormat="1" applyFont="1" applyFill="1" applyBorder="1" applyAlignment="1">
      <alignment horizontal="left" vertical="top" wrapText="1"/>
    </xf>
    <xf numFmtId="0" fontId="6" fillId="0" borderId="9" xfId="0" applyNumberFormat="1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left" wrapText="1"/>
    </xf>
    <xf numFmtId="4" fontId="0" fillId="0" borderId="7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left" vertical="top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3" fillId="0" borderId="1" xfId="0" applyNumberFormat="1" applyFont="1" applyFill="1" applyBorder="1" applyAlignment="1">
      <alignment horizontal="center" vertical="top" wrapText="1"/>
    </xf>
    <xf numFmtId="4" fontId="3" fillId="0" borderId="1" xfId="0" applyNumberFormat="1" applyFont="1" applyFill="1" applyBorder="1" applyAlignment="1">
      <alignment horizontal="center" vertical="top"/>
    </xf>
    <xf numFmtId="0" fontId="4" fillId="0" borderId="11" xfId="5" applyNumberFormat="1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wrapText="1"/>
    </xf>
    <xf numFmtId="0" fontId="3" fillId="0" borderId="1" xfId="0" applyFont="1" applyFill="1" applyBorder="1" applyAlignment="1">
      <alignment horizontal="left" vertical="center" wrapText="1"/>
    </xf>
    <xf numFmtId="2" fontId="3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wrapText="1"/>
    </xf>
    <xf numFmtId="2" fontId="3" fillId="0" borderId="1" xfId="0" applyNumberFormat="1" applyFont="1" applyFill="1" applyBorder="1" applyAlignment="1">
      <alignment horizontal="center" wrapText="1"/>
    </xf>
    <xf numFmtId="0" fontId="0" fillId="0" borderId="1" xfId="0" applyNumberFormat="1" applyFont="1" applyFill="1" applyBorder="1" applyAlignment="1">
      <alignment vertical="top" wrapText="1"/>
    </xf>
    <xf numFmtId="4" fontId="0" fillId="0" borderId="1" xfId="0" applyNumberFormat="1" applyFont="1" applyFill="1" applyBorder="1" applyAlignment="1">
      <alignment horizontal="right" vertical="top"/>
    </xf>
    <xf numFmtId="4" fontId="3" fillId="0" borderId="10" xfId="0" applyNumberFormat="1" applyFont="1" applyFill="1" applyBorder="1" applyAlignment="1">
      <alignment horizontal="right" vertical="top"/>
    </xf>
    <xf numFmtId="4" fontId="3" fillId="0" borderId="1" xfId="0" applyNumberFormat="1" applyFont="1" applyFill="1" applyBorder="1" applyAlignment="1">
      <alignment horizontal="center"/>
    </xf>
    <xf numFmtId="0" fontId="6" fillId="0" borderId="4" xfId="0" applyFont="1" applyFill="1" applyBorder="1"/>
    <xf numFmtId="0" fontId="3" fillId="0" borderId="1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 wrapText="1"/>
    </xf>
    <xf numFmtId="0" fontId="6" fillId="0" borderId="6" xfId="0" applyFont="1" applyFill="1" applyBorder="1" applyAlignment="1">
      <alignment horizontal="center" wrapText="1"/>
    </xf>
    <xf numFmtId="0" fontId="6" fillId="0" borderId="2" xfId="0" applyFont="1" applyFill="1" applyBorder="1" applyAlignment="1">
      <alignment horizontal="center" wrapText="1"/>
    </xf>
    <xf numFmtId="0" fontId="8" fillId="0" borderId="5" xfId="0" applyFont="1" applyFill="1" applyBorder="1" applyAlignment="1">
      <alignment horizontal="center" wrapText="1"/>
    </xf>
    <xf numFmtId="0" fontId="6" fillId="0" borderId="0" xfId="0" applyFont="1" applyFill="1" applyAlignment="1">
      <alignment horizontal="center" wrapText="1"/>
    </xf>
  </cellXfs>
  <cellStyles count="6">
    <cellStyle name="Обычный" xfId="0" builtinId="0"/>
    <cellStyle name="Обычный 2" xfId="2"/>
    <cellStyle name="Обычный 3" xfId="1"/>
    <cellStyle name="Обычный 4" xfId="4"/>
    <cellStyle name="Обычный_МО (заполняет бухгалтерия)" xfId="5"/>
    <cellStyle name="Финансовый 2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asno\Users\knu\Desktop\&#1056;&#1077;&#1077;&#1089;&#1090;&#1088;%20&#1080;&#1084;&#1091;&#1097;&#1077;&#1089;&#1090;&#1074;&#1072;%202019\&#1056;&#1045;&#1045;&#1057;&#1058;&#1056;&#1067;%20&#1052;&#1059;&#1053;&#1048;&#1062;%20&#1048;&#1052;&#1059;&#1065;%20&#1091;&#1095;&#1088;&#1077;&#1078;&#1076;&#1077;&#1085;&#1080;&#1081;\&#1056;&#1077;&#1077;&#1089;&#1090;&#1088;%202019\&#1056;&#1054;&#1053;&#1054;\&#1076;&#1077;&#1090;&#1089;&#1072;&#1076;%20&#8470;%203.%20xl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asno\Users\knu\Desktop\&#1056;&#1077;&#1077;&#1089;&#1090;&#1088;%20&#1080;&#1084;&#1091;&#1097;&#1077;&#1089;&#1090;&#1074;&#1072;%202019\&#1056;&#1045;&#1045;&#1057;&#1058;&#1056;&#1067;%20&#1052;&#1059;&#1053;&#1048;&#1062;%20&#1048;&#1052;&#1059;&#1065;%20&#1091;&#1095;&#1088;&#1077;&#1078;&#1076;&#1077;&#1085;&#1080;&#1081;\&#1056;&#1077;&#1077;&#1089;&#1090;&#1088;%202019\&#1056;&#1054;&#1053;&#1054;\&#1050;&#1091;&#1088;&#1100;&#1103;%20&#1057;&#1054;&#1064;.%20xl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>
        <row r="20">
          <cell r="O20">
            <v>67409325.159999996</v>
          </cell>
        </row>
        <row r="24">
          <cell r="O24">
            <v>3546958.8</v>
          </cell>
        </row>
        <row r="27">
          <cell r="O27">
            <v>129396.4</v>
          </cell>
        </row>
        <row r="28">
          <cell r="O28">
            <v>2389798.2000000002</v>
          </cell>
        </row>
        <row r="29">
          <cell r="O29">
            <v>20472338.09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>
        <row r="22">
          <cell r="Q22">
            <v>147478.29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57"/>
  <sheetViews>
    <sheetView tabSelected="1" topLeftCell="A49" workbookViewId="0">
      <selection activeCell="G57" sqref="G57"/>
    </sheetView>
  </sheetViews>
  <sheetFormatPr defaultRowHeight="15" x14ac:dyDescent="0.25"/>
  <cols>
    <col min="1" max="1" width="7.7109375" style="2" customWidth="1"/>
    <col min="2" max="2" width="25.140625" style="15" customWidth="1"/>
    <col min="3" max="3" width="22.42578125" style="16" customWidth="1"/>
    <col min="4" max="4" width="11.5703125" style="17" customWidth="1"/>
    <col min="5" max="5" width="9.140625" style="17"/>
    <col min="6" max="6" width="15.42578125" style="17" customWidth="1"/>
    <col min="7" max="7" width="30.5703125" style="18" customWidth="1"/>
    <col min="8" max="8" width="20.42578125" style="18" customWidth="1"/>
    <col min="9" max="9" width="22.42578125" style="19" customWidth="1"/>
    <col min="10" max="10" width="24.5703125" style="19" customWidth="1"/>
    <col min="11" max="16384" width="9.140625" style="2"/>
  </cols>
  <sheetData>
    <row r="2" spans="1:10" ht="35.25" customHeight="1" x14ac:dyDescent="0.25">
      <c r="I2" s="72" t="s">
        <v>115</v>
      </c>
      <c r="J2" s="72"/>
    </row>
    <row r="3" spans="1:10" ht="44.25" customHeight="1" x14ac:dyDescent="0.3">
      <c r="A3" s="71" t="s">
        <v>116</v>
      </c>
      <c r="B3" s="71"/>
      <c r="C3" s="71"/>
      <c r="D3" s="71"/>
      <c r="E3" s="71"/>
      <c r="F3" s="71"/>
      <c r="G3" s="71"/>
      <c r="H3" s="71"/>
      <c r="I3" s="71"/>
      <c r="J3" s="71"/>
    </row>
    <row r="4" spans="1:10" ht="65.25" customHeight="1" x14ac:dyDescent="0.25">
      <c r="A4" s="1" t="s">
        <v>1</v>
      </c>
      <c r="B4" s="20" t="s">
        <v>4</v>
      </c>
      <c r="C4" s="21" t="s">
        <v>2</v>
      </c>
      <c r="D4" s="22" t="s">
        <v>25</v>
      </c>
      <c r="E4" s="11" t="s">
        <v>31</v>
      </c>
      <c r="F4" s="11" t="s">
        <v>0</v>
      </c>
      <c r="G4" s="6" t="s">
        <v>26</v>
      </c>
      <c r="H4" s="11" t="s">
        <v>64</v>
      </c>
      <c r="I4" s="23" t="s">
        <v>27</v>
      </c>
      <c r="J4" s="24" t="s">
        <v>46</v>
      </c>
    </row>
    <row r="5" spans="1:10" ht="68.25" customHeight="1" x14ac:dyDescent="0.25">
      <c r="A5" s="1">
        <v>1</v>
      </c>
      <c r="B5" s="20" t="s">
        <v>7</v>
      </c>
      <c r="C5" s="20" t="s">
        <v>6</v>
      </c>
      <c r="D5" s="25">
        <v>484</v>
      </c>
      <c r="E5" s="25">
        <v>2019</v>
      </c>
      <c r="F5" s="26">
        <v>281175</v>
      </c>
      <c r="G5" s="27" t="s">
        <v>8</v>
      </c>
      <c r="H5" s="28" t="s">
        <v>63</v>
      </c>
      <c r="I5" s="23" t="s">
        <v>40</v>
      </c>
      <c r="J5" s="24" t="s">
        <v>48</v>
      </c>
    </row>
    <row r="6" spans="1:10" ht="68.25" customHeight="1" x14ac:dyDescent="0.25">
      <c r="A6" s="1">
        <f>A5+1</f>
        <v>2</v>
      </c>
      <c r="B6" s="29" t="s">
        <v>30</v>
      </c>
      <c r="C6" s="20" t="s">
        <v>6</v>
      </c>
      <c r="D6" s="25"/>
      <c r="E6" s="25">
        <v>2019</v>
      </c>
      <c r="F6" s="26">
        <v>1518636</v>
      </c>
      <c r="G6" s="27" t="s">
        <v>8</v>
      </c>
      <c r="H6" s="28" t="s">
        <v>66</v>
      </c>
      <c r="I6" s="23" t="s">
        <v>40</v>
      </c>
      <c r="J6" s="24" t="s">
        <v>49</v>
      </c>
    </row>
    <row r="7" spans="1:10" ht="68.25" customHeight="1" x14ac:dyDescent="0.25">
      <c r="A7" s="1">
        <f t="shared" ref="A7:A50" si="0">A6+1</f>
        <v>3</v>
      </c>
      <c r="B7" s="29" t="s">
        <v>36</v>
      </c>
      <c r="C7" s="20" t="s">
        <v>6</v>
      </c>
      <c r="D7" s="25"/>
      <c r="E7" s="25">
        <v>2019</v>
      </c>
      <c r="F7" s="30">
        <v>1165520</v>
      </c>
      <c r="G7" s="27" t="s">
        <v>37</v>
      </c>
      <c r="H7" s="31" t="s">
        <v>47</v>
      </c>
      <c r="I7" s="23" t="s">
        <v>40</v>
      </c>
      <c r="J7" s="24" t="s">
        <v>50</v>
      </c>
    </row>
    <row r="8" spans="1:10" ht="51.75" x14ac:dyDescent="0.25">
      <c r="A8" s="1">
        <f t="shared" si="0"/>
        <v>4</v>
      </c>
      <c r="B8" s="32" t="s">
        <v>9</v>
      </c>
      <c r="C8" s="33" t="s">
        <v>21</v>
      </c>
      <c r="D8" s="34">
        <v>168</v>
      </c>
      <c r="E8" s="35">
        <v>2013</v>
      </c>
      <c r="F8" s="35">
        <f>[1]TDSheet!$O$27</f>
        <v>129396.4</v>
      </c>
      <c r="G8" s="36" t="s">
        <v>55</v>
      </c>
      <c r="H8" s="37" t="s">
        <v>67</v>
      </c>
      <c r="I8" s="23" t="s">
        <v>28</v>
      </c>
      <c r="J8" s="24" t="s">
        <v>112</v>
      </c>
    </row>
    <row r="9" spans="1:10" ht="64.5" x14ac:dyDescent="0.25">
      <c r="A9" s="1">
        <f t="shared" si="0"/>
        <v>5</v>
      </c>
      <c r="B9" s="20" t="s">
        <v>12</v>
      </c>
      <c r="C9" s="33" t="s">
        <v>34</v>
      </c>
      <c r="D9" s="38"/>
      <c r="E9" s="39">
        <v>2013</v>
      </c>
      <c r="F9" s="39">
        <f>[1]TDSheet!$O$24</f>
        <v>3546958.8</v>
      </c>
      <c r="G9" s="36" t="s">
        <v>55</v>
      </c>
      <c r="H9" s="37" t="s">
        <v>70</v>
      </c>
      <c r="I9" s="23" t="s">
        <v>33</v>
      </c>
      <c r="J9" s="24" t="s">
        <v>113</v>
      </c>
    </row>
    <row r="10" spans="1:10" ht="68.25" customHeight="1" x14ac:dyDescent="0.25">
      <c r="A10" s="1">
        <f t="shared" si="0"/>
        <v>6</v>
      </c>
      <c r="B10" s="32" t="s">
        <v>10</v>
      </c>
      <c r="C10" s="33" t="s">
        <v>21</v>
      </c>
      <c r="D10" s="34"/>
      <c r="E10" s="35">
        <v>2013</v>
      </c>
      <c r="F10" s="35">
        <f>[1]TDSheet!$O$28</f>
        <v>2389798.2000000002</v>
      </c>
      <c r="G10" s="36" t="s">
        <v>55</v>
      </c>
      <c r="H10" s="1" t="s">
        <v>20</v>
      </c>
      <c r="I10" s="23" t="s">
        <v>28</v>
      </c>
      <c r="J10" s="40"/>
    </row>
    <row r="11" spans="1:10" ht="68.25" customHeight="1" x14ac:dyDescent="0.25">
      <c r="A11" s="1">
        <f t="shared" si="0"/>
        <v>7</v>
      </c>
      <c r="B11" s="32" t="s">
        <v>11</v>
      </c>
      <c r="C11" s="33" t="s">
        <v>21</v>
      </c>
      <c r="D11" s="34"/>
      <c r="E11" s="35">
        <v>2013</v>
      </c>
      <c r="F11" s="41">
        <f>[1]TDSheet!$O$29</f>
        <v>20472338.09</v>
      </c>
      <c r="G11" s="36" t="s">
        <v>55</v>
      </c>
      <c r="H11" s="1" t="s">
        <v>20</v>
      </c>
      <c r="I11" s="23" t="s">
        <v>28</v>
      </c>
      <c r="J11" s="40"/>
    </row>
    <row r="12" spans="1:10" ht="45.75" x14ac:dyDescent="0.25">
      <c r="A12" s="1">
        <f t="shared" si="0"/>
        <v>8</v>
      </c>
      <c r="B12" s="42" t="s">
        <v>16</v>
      </c>
      <c r="C12" s="43" t="s">
        <v>29</v>
      </c>
      <c r="D12" s="38">
        <v>420</v>
      </c>
      <c r="E12" s="39">
        <v>2008</v>
      </c>
      <c r="F12" s="44">
        <v>267942</v>
      </c>
      <c r="G12" s="68" t="s">
        <v>5</v>
      </c>
      <c r="H12" s="45"/>
      <c r="I12" s="46" t="s">
        <v>44</v>
      </c>
      <c r="J12" s="40"/>
    </row>
    <row r="13" spans="1:10" ht="45.75" x14ac:dyDescent="0.25">
      <c r="A13" s="1">
        <f t="shared" si="0"/>
        <v>9</v>
      </c>
      <c r="B13" s="32" t="s">
        <v>15</v>
      </c>
      <c r="C13" s="33" t="s">
        <v>29</v>
      </c>
      <c r="D13" s="34">
        <v>1208</v>
      </c>
      <c r="E13" s="35">
        <v>2008</v>
      </c>
      <c r="F13" s="35">
        <v>436200</v>
      </c>
      <c r="G13" s="69"/>
      <c r="H13" s="4" t="s">
        <v>72</v>
      </c>
      <c r="I13" s="47" t="s">
        <v>57</v>
      </c>
      <c r="J13" s="24" t="s">
        <v>58</v>
      </c>
    </row>
    <row r="14" spans="1:10" ht="45.75" x14ac:dyDescent="0.25">
      <c r="A14" s="1">
        <f t="shared" si="0"/>
        <v>10</v>
      </c>
      <c r="B14" s="32" t="s">
        <v>18</v>
      </c>
      <c r="C14" s="33" t="s">
        <v>29</v>
      </c>
      <c r="D14" s="34">
        <v>682</v>
      </c>
      <c r="E14" s="35">
        <v>2008</v>
      </c>
      <c r="F14" s="44">
        <v>8156627</v>
      </c>
      <c r="G14" s="70"/>
      <c r="H14" s="4" t="s">
        <v>71</v>
      </c>
      <c r="I14" s="48" t="s">
        <v>45</v>
      </c>
      <c r="J14" s="40"/>
    </row>
    <row r="15" spans="1:10" ht="36.75" x14ac:dyDescent="0.25">
      <c r="A15" s="1">
        <f t="shared" si="0"/>
        <v>11</v>
      </c>
      <c r="B15" s="20" t="s">
        <v>7</v>
      </c>
      <c r="C15" s="49" t="s">
        <v>32</v>
      </c>
      <c r="D15" s="35">
        <v>85</v>
      </c>
      <c r="E15" s="35"/>
      <c r="F15" s="41">
        <f>[2]TDSheet!$Q$22</f>
        <v>147478.29</v>
      </c>
      <c r="G15" s="4" t="s">
        <v>38</v>
      </c>
      <c r="H15" s="1"/>
      <c r="I15" s="23" t="s">
        <v>41</v>
      </c>
      <c r="J15" s="40"/>
    </row>
    <row r="16" spans="1:10" ht="36.75" x14ac:dyDescent="0.25">
      <c r="A16" s="1">
        <f t="shared" si="0"/>
        <v>12</v>
      </c>
      <c r="B16" s="20" t="s">
        <v>51</v>
      </c>
      <c r="C16" s="49" t="s">
        <v>32</v>
      </c>
      <c r="D16" s="35"/>
      <c r="E16" s="35"/>
      <c r="F16" s="50">
        <f>322792.14*2</f>
        <v>645584.28</v>
      </c>
      <c r="G16" s="4" t="s">
        <v>38</v>
      </c>
      <c r="H16" s="1"/>
      <c r="I16" s="23" t="s">
        <v>41</v>
      </c>
      <c r="J16" s="40"/>
    </row>
    <row r="17" spans="1:10" s="18" customFormat="1" ht="30" x14ac:dyDescent="0.25">
      <c r="A17" s="1">
        <f t="shared" si="0"/>
        <v>13</v>
      </c>
      <c r="B17" s="32" t="s">
        <v>13</v>
      </c>
      <c r="C17" s="51" t="s">
        <v>39</v>
      </c>
      <c r="D17" s="52">
        <v>800</v>
      </c>
      <c r="E17" s="25"/>
      <c r="F17" s="25">
        <v>1982949.42</v>
      </c>
      <c r="G17" s="1"/>
      <c r="H17" s="1"/>
      <c r="I17" s="23" t="s">
        <v>43</v>
      </c>
      <c r="J17" s="40"/>
    </row>
    <row r="18" spans="1:10" s="18" customFormat="1" ht="30" x14ac:dyDescent="0.25">
      <c r="A18" s="1">
        <f t="shared" si="0"/>
        <v>14</v>
      </c>
      <c r="B18" s="32" t="s">
        <v>14</v>
      </c>
      <c r="C18" s="51" t="s">
        <v>39</v>
      </c>
      <c r="D18" s="52">
        <v>50</v>
      </c>
      <c r="E18" s="25"/>
      <c r="F18" s="25">
        <v>165911</v>
      </c>
      <c r="G18" s="1"/>
      <c r="H18" s="1"/>
      <c r="I18" s="23" t="s">
        <v>43</v>
      </c>
      <c r="J18" s="40"/>
    </row>
    <row r="19" spans="1:10" ht="26.25" x14ac:dyDescent="0.25">
      <c r="A19" s="1">
        <f t="shared" si="0"/>
        <v>15</v>
      </c>
      <c r="B19" s="20" t="s">
        <v>12</v>
      </c>
      <c r="C19" s="49" t="s">
        <v>54</v>
      </c>
      <c r="D19" s="35"/>
      <c r="E19" s="35">
        <v>2003</v>
      </c>
      <c r="F19" s="41">
        <v>802867.14</v>
      </c>
      <c r="G19" s="4"/>
      <c r="H19" s="1"/>
      <c r="I19" s="23" t="s">
        <v>42</v>
      </c>
      <c r="J19" s="40"/>
    </row>
    <row r="20" spans="1:10" ht="51.75" x14ac:dyDescent="0.25">
      <c r="A20" s="1">
        <f t="shared" si="0"/>
        <v>16</v>
      </c>
      <c r="B20" s="20" t="s">
        <v>12</v>
      </c>
      <c r="C20" s="53" t="s">
        <v>22</v>
      </c>
      <c r="D20" s="35"/>
      <c r="E20" s="35">
        <v>2020</v>
      </c>
      <c r="F20" s="35">
        <v>1481568.8</v>
      </c>
      <c r="G20" s="7" t="s">
        <v>23</v>
      </c>
      <c r="H20" s="24" t="s">
        <v>68</v>
      </c>
      <c r="I20" s="23" t="s">
        <v>56</v>
      </c>
      <c r="J20" s="24" t="s">
        <v>59</v>
      </c>
    </row>
    <row r="21" spans="1:10" ht="51.75" x14ac:dyDescent="0.25">
      <c r="A21" s="1">
        <f t="shared" si="0"/>
        <v>17</v>
      </c>
      <c r="B21" s="20" t="s">
        <v>35</v>
      </c>
      <c r="C21" s="53" t="s">
        <v>24</v>
      </c>
      <c r="D21" s="35">
        <v>1426</v>
      </c>
      <c r="E21" s="35">
        <v>2020</v>
      </c>
      <c r="F21" s="35">
        <v>86714693.189999998</v>
      </c>
      <c r="G21" s="7" t="s">
        <v>23</v>
      </c>
      <c r="H21" s="4" t="s">
        <v>69</v>
      </c>
      <c r="I21" s="23" t="s">
        <v>56</v>
      </c>
      <c r="J21" s="24" t="s">
        <v>60</v>
      </c>
    </row>
    <row r="22" spans="1:10" ht="51" x14ac:dyDescent="0.25">
      <c r="A22" s="1">
        <f t="shared" si="0"/>
        <v>18</v>
      </c>
      <c r="B22" s="20" t="s">
        <v>52</v>
      </c>
      <c r="C22" s="53" t="s">
        <v>53</v>
      </c>
      <c r="D22" s="35">
        <v>24396.7</v>
      </c>
      <c r="E22" s="35">
        <v>2020</v>
      </c>
      <c r="F22" s="35">
        <v>9610840.8000000007</v>
      </c>
      <c r="G22" s="7" t="s">
        <v>23</v>
      </c>
      <c r="H22" s="4" t="s">
        <v>47</v>
      </c>
      <c r="I22" s="23" t="s">
        <v>56</v>
      </c>
      <c r="J22" s="24"/>
    </row>
    <row r="23" spans="1:10" s="18" customFormat="1" ht="51.75" x14ac:dyDescent="0.25">
      <c r="A23" s="1">
        <f t="shared" si="0"/>
        <v>19</v>
      </c>
      <c r="B23" s="20" t="s">
        <v>7</v>
      </c>
      <c r="C23" s="53" t="s">
        <v>24</v>
      </c>
      <c r="D23" s="25">
        <v>2480</v>
      </c>
      <c r="E23" s="25">
        <v>2020</v>
      </c>
      <c r="F23" s="25">
        <v>792247.2</v>
      </c>
      <c r="G23" s="7" t="s">
        <v>23</v>
      </c>
      <c r="H23" s="4" t="s">
        <v>65</v>
      </c>
      <c r="I23" s="23" t="s">
        <v>56</v>
      </c>
      <c r="J23" s="24" t="s">
        <v>61</v>
      </c>
    </row>
    <row r="24" spans="1:10" s="18" customFormat="1" ht="39" customHeight="1" x14ac:dyDescent="0.25">
      <c r="A24" s="1">
        <f t="shared" si="0"/>
        <v>20</v>
      </c>
      <c r="B24" s="51" t="s">
        <v>90</v>
      </c>
      <c r="C24" s="51" t="s">
        <v>100</v>
      </c>
      <c r="D24" s="54"/>
      <c r="E24" s="54"/>
      <c r="F24" s="55">
        <v>49000</v>
      </c>
      <c r="G24" s="7"/>
      <c r="H24" s="4"/>
      <c r="I24" s="23" t="s">
        <v>62</v>
      </c>
      <c r="J24" s="24"/>
    </row>
    <row r="25" spans="1:10" s="18" customFormat="1" ht="47.25" customHeight="1" x14ac:dyDescent="0.25">
      <c r="A25" s="1">
        <f t="shared" si="0"/>
        <v>21</v>
      </c>
      <c r="B25" s="51" t="s">
        <v>90</v>
      </c>
      <c r="C25" s="51" t="s">
        <v>100</v>
      </c>
      <c r="D25" s="54"/>
      <c r="E25" s="54"/>
      <c r="F25" s="55">
        <v>49000</v>
      </c>
      <c r="G25" s="7"/>
      <c r="H25" s="4"/>
      <c r="I25" s="23" t="s">
        <v>62</v>
      </c>
      <c r="J25" s="24"/>
    </row>
    <row r="26" spans="1:10" s="18" customFormat="1" ht="44.25" customHeight="1" x14ac:dyDescent="0.25">
      <c r="A26" s="1">
        <f t="shared" si="0"/>
        <v>22</v>
      </c>
      <c r="B26" s="51" t="s">
        <v>94</v>
      </c>
      <c r="C26" s="51" t="s">
        <v>100</v>
      </c>
      <c r="D26" s="54"/>
      <c r="E26" s="54"/>
      <c r="F26" s="55">
        <v>50000</v>
      </c>
      <c r="G26" s="7"/>
      <c r="H26" s="4"/>
      <c r="I26" s="23" t="s">
        <v>62</v>
      </c>
      <c r="J26" s="24"/>
    </row>
    <row r="27" spans="1:10" s="18" customFormat="1" ht="51.75" x14ac:dyDescent="0.25">
      <c r="A27" s="1">
        <f t="shared" si="0"/>
        <v>23</v>
      </c>
      <c r="B27" s="51" t="s">
        <v>94</v>
      </c>
      <c r="C27" s="51" t="s">
        <v>100</v>
      </c>
      <c r="D27" s="54"/>
      <c r="E27" s="54"/>
      <c r="F27" s="55">
        <v>50000</v>
      </c>
      <c r="G27" s="7"/>
      <c r="H27" s="4"/>
      <c r="I27" s="23" t="s">
        <v>62</v>
      </c>
      <c r="J27" s="24"/>
    </row>
    <row r="28" spans="1:10" s="18" customFormat="1" ht="51.75" x14ac:dyDescent="0.25">
      <c r="A28" s="1">
        <f t="shared" si="0"/>
        <v>24</v>
      </c>
      <c r="B28" s="56" t="s">
        <v>101</v>
      </c>
      <c r="C28" s="57" t="s">
        <v>102</v>
      </c>
      <c r="D28" s="6"/>
      <c r="E28" s="5">
        <v>2013</v>
      </c>
      <c r="F28" s="6">
        <v>55000</v>
      </c>
      <c r="G28" s="1"/>
      <c r="H28" s="1"/>
      <c r="I28" s="23" t="s">
        <v>62</v>
      </c>
      <c r="J28" s="24"/>
    </row>
    <row r="29" spans="1:10" s="18" customFormat="1" ht="51.75" x14ac:dyDescent="0.25">
      <c r="A29" s="1">
        <f t="shared" si="0"/>
        <v>25</v>
      </c>
      <c r="B29" s="58" t="s">
        <v>98</v>
      </c>
      <c r="C29" s="21" t="s">
        <v>99</v>
      </c>
      <c r="D29" s="6"/>
      <c r="E29" s="25">
        <v>2014</v>
      </c>
      <c r="F29" s="6">
        <v>80000</v>
      </c>
      <c r="G29" s="1"/>
      <c r="H29" s="1"/>
      <c r="I29" s="23" t="s">
        <v>62</v>
      </c>
      <c r="J29" s="24"/>
    </row>
    <row r="30" spans="1:10" s="18" customFormat="1" ht="51.75" x14ac:dyDescent="0.25">
      <c r="A30" s="1">
        <f t="shared" si="0"/>
        <v>26</v>
      </c>
      <c r="B30" s="58" t="s">
        <v>103</v>
      </c>
      <c r="C30" s="58" t="s">
        <v>3</v>
      </c>
      <c r="D30" s="5"/>
      <c r="E30" s="5"/>
      <c r="F30" s="5">
        <v>84700</v>
      </c>
      <c r="G30" s="5"/>
      <c r="H30" s="5"/>
      <c r="I30" s="23" t="s">
        <v>62</v>
      </c>
      <c r="J30" s="24"/>
    </row>
    <row r="31" spans="1:10" s="18" customFormat="1" ht="51.75" x14ac:dyDescent="0.25">
      <c r="A31" s="1">
        <f t="shared" si="0"/>
        <v>27</v>
      </c>
      <c r="B31" s="51" t="s">
        <v>73</v>
      </c>
      <c r="C31" s="51" t="s">
        <v>106</v>
      </c>
      <c r="D31" s="54"/>
      <c r="E31" s="54"/>
      <c r="F31" s="55">
        <v>30000</v>
      </c>
      <c r="G31" s="7"/>
      <c r="H31" s="4"/>
      <c r="I31" s="23" t="s">
        <v>62</v>
      </c>
      <c r="J31" s="24"/>
    </row>
    <row r="32" spans="1:10" s="18" customFormat="1" ht="51.75" x14ac:dyDescent="0.25">
      <c r="A32" s="1">
        <f t="shared" si="0"/>
        <v>28</v>
      </c>
      <c r="B32" s="51" t="s">
        <v>73</v>
      </c>
      <c r="C32" s="51" t="s">
        <v>106</v>
      </c>
      <c r="D32" s="54"/>
      <c r="E32" s="54"/>
      <c r="F32" s="55">
        <v>30000</v>
      </c>
      <c r="G32" s="7"/>
      <c r="H32" s="4"/>
      <c r="I32" s="23" t="s">
        <v>62</v>
      </c>
      <c r="J32" s="24"/>
    </row>
    <row r="33" spans="1:10" s="18" customFormat="1" ht="51.75" x14ac:dyDescent="0.25">
      <c r="A33" s="1">
        <f t="shared" si="0"/>
        <v>29</v>
      </c>
      <c r="B33" s="51" t="s">
        <v>76</v>
      </c>
      <c r="C33" s="51" t="s">
        <v>106</v>
      </c>
      <c r="D33" s="54"/>
      <c r="E33" s="54"/>
      <c r="F33" s="55">
        <v>50041</v>
      </c>
      <c r="G33" s="7"/>
      <c r="H33" s="4"/>
      <c r="I33" s="23" t="s">
        <v>62</v>
      </c>
      <c r="J33" s="24"/>
    </row>
    <row r="34" spans="1:10" s="18" customFormat="1" ht="51.75" x14ac:dyDescent="0.25">
      <c r="A34" s="1">
        <f t="shared" si="0"/>
        <v>30</v>
      </c>
      <c r="B34" s="58" t="s">
        <v>75</v>
      </c>
      <c r="C34" s="8" t="s">
        <v>77</v>
      </c>
      <c r="D34" s="54">
        <v>52</v>
      </c>
      <c r="E34" s="5" t="s">
        <v>78</v>
      </c>
      <c r="F34" s="5">
        <v>25</v>
      </c>
      <c r="G34" s="7"/>
      <c r="H34" s="4"/>
      <c r="I34" s="23" t="s">
        <v>62</v>
      </c>
      <c r="J34" s="24"/>
    </row>
    <row r="35" spans="1:10" s="18" customFormat="1" ht="51.75" x14ac:dyDescent="0.25">
      <c r="A35" s="1">
        <f t="shared" si="0"/>
        <v>31</v>
      </c>
      <c r="B35" s="58" t="s">
        <v>74</v>
      </c>
      <c r="C35" s="8" t="s">
        <v>79</v>
      </c>
      <c r="D35" s="54"/>
      <c r="E35" s="5"/>
      <c r="F35" s="59">
        <v>299.74</v>
      </c>
      <c r="G35" s="7"/>
      <c r="H35" s="4"/>
      <c r="I35" s="23" t="s">
        <v>62</v>
      </c>
      <c r="J35" s="24"/>
    </row>
    <row r="36" spans="1:10" s="18" customFormat="1" ht="51.75" x14ac:dyDescent="0.25">
      <c r="A36" s="1">
        <f t="shared" si="0"/>
        <v>32</v>
      </c>
      <c r="B36" s="57" t="s">
        <v>81</v>
      </c>
      <c r="C36" s="60" t="s">
        <v>80</v>
      </c>
      <c r="D36" s="54"/>
      <c r="E36" s="11"/>
      <c r="F36" s="11">
        <v>120.74</v>
      </c>
      <c r="G36" s="7"/>
      <c r="H36" s="4"/>
      <c r="I36" s="23" t="s">
        <v>62</v>
      </c>
      <c r="J36" s="24"/>
    </row>
    <row r="37" spans="1:10" s="18" customFormat="1" ht="51.75" x14ac:dyDescent="0.25">
      <c r="A37" s="1">
        <f t="shared" si="0"/>
        <v>33</v>
      </c>
      <c r="B37" s="57" t="s">
        <v>82</v>
      </c>
      <c r="C37" s="60" t="s">
        <v>80</v>
      </c>
      <c r="D37" s="54"/>
      <c r="E37" s="11"/>
      <c r="F37" s="11">
        <v>65.569999999999993</v>
      </c>
      <c r="G37" s="7"/>
      <c r="H37" s="4"/>
      <c r="I37" s="23" t="s">
        <v>62</v>
      </c>
      <c r="J37" s="24"/>
    </row>
    <row r="38" spans="1:10" s="18" customFormat="1" ht="51.75" x14ac:dyDescent="0.25">
      <c r="A38" s="1">
        <f t="shared" si="0"/>
        <v>34</v>
      </c>
      <c r="B38" s="57" t="s">
        <v>95</v>
      </c>
      <c r="C38" s="60" t="s">
        <v>88</v>
      </c>
      <c r="D38" s="54"/>
      <c r="E38" s="11">
        <v>2020</v>
      </c>
      <c r="F38" s="11">
        <v>118.83</v>
      </c>
      <c r="G38" s="7"/>
      <c r="H38" s="4"/>
      <c r="I38" s="23" t="s">
        <v>62</v>
      </c>
      <c r="J38" s="24"/>
    </row>
    <row r="39" spans="1:10" s="18" customFormat="1" ht="75" x14ac:dyDescent="0.25">
      <c r="A39" s="1">
        <f t="shared" si="0"/>
        <v>35</v>
      </c>
      <c r="B39" s="57" t="s">
        <v>114</v>
      </c>
      <c r="C39" s="60" t="s">
        <v>80</v>
      </c>
      <c r="D39" s="54"/>
      <c r="E39" s="11">
        <v>2013</v>
      </c>
      <c r="F39" s="61">
        <v>28.1</v>
      </c>
      <c r="G39" s="7"/>
      <c r="H39" s="4"/>
      <c r="I39" s="23" t="s">
        <v>62</v>
      </c>
      <c r="J39" s="24"/>
    </row>
    <row r="40" spans="1:10" s="18" customFormat="1" ht="75" x14ac:dyDescent="0.25">
      <c r="A40" s="1">
        <f t="shared" si="0"/>
        <v>36</v>
      </c>
      <c r="B40" s="57" t="s">
        <v>96</v>
      </c>
      <c r="C40" s="60" t="s">
        <v>80</v>
      </c>
      <c r="D40" s="54"/>
      <c r="E40" s="11">
        <v>2013</v>
      </c>
      <c r="F40" s="11">
        <v>528.95000000000005</v>
      </c>
      <c r="G40" s="7"/>
      <c r="H40" s="4"/>
      <c r="I40" s="23" t="s">
        <v>62</v>
      </c>
      <c r="J40" s="24"/>
    </row>
    <row r="41" spans="1:10" s="18" customFormat="1" ht="51.75" x14ac:dyDescent="0.25">
      <c r="A41" s="1">
        <f t="shared" si="0"/>
        <v>37</v>
      </c>
      <c r="B41" s="57" t="s">
        <v>83</v>
      </c>
      <c r="C41" s="60" t="s">
        <v>80</v>
      </c>
      <c r="D41" s="54"/>
      <c r="E41" s="11"/>
      <c r="F41" s="11">
        <v>839.87</v>
      </c>
      <c r="G41" s="7"/>
      <c r="H41" s="4"/>
      <c r="I41" s="23" t="s">
        <v>62</v>
      </c>
      <c r="J41" s="24"/>
    </row>
    <row r="42" spans="1:10" s="18" customFormat="1" ht="51.75" x14ac:dyDescent="0.25">
      <c r="A42" s="1">
        <f t="shared" si="0"/>
        <v>38</v>
      </c>
      <c r="B42" s="57" t="s">
        <v>84</v>
      </c>
      <c r="C42" s="60" t="s">
        <v>80</v>
      </c>
      <c r="D42" s="54"/>
      <c r="E42" s="11"/>
      <c r="F42" s="11">
        <v>448.61</v>
      </c>
      <c r="G42" s="7"/>
      <c r="H42" s="4"/>
      <c r="I42" s="23" t="s">
        <v>62</v>
      </c>
      <c r="J42" s="24"/>
    </row>
    <row r="43" spans="1:10" s="18" customFormat="1" ht="51.75" x14ac:dyDescent="0.25">
      <c r="A43" s="1">
        <f t="shared" si="0"/>
        <v>39</v>
      </c>
      <c r="B43" s="57" t="s">
        <v>85</v>
      </c>
      <c r="C43" s="60" t="s">
        <v>80</v>
      </c>
      <c r="D43" s="54"/>
      <c r="E43" s="11"/>
      <c r="F43" s="11">
        <v>449.15</v>
      </c>
      <c r="G43" s="7"/>
      <c r="H43" s="4"/>
      <c r="I43" s="23" t="s">
        <v>62</v>
      </c>
      <c r="J43" s="24"/>
    </row>
    <row r="44" spans="1:10" s="18" customFormat="1" ht="51.75" x14ac:dyDescent="0.25">
      <c r="A44" s="1">
        <f t="shared" si="0"/>
        <v>40</v>
      </c>
      <c r="B44" s="57" t="s">
        <v>86</v>
      </c>
      <c r="C44" s="60" t="s">
        <v>80</v>
      </c>
      <c r="D44" s="54"/>
      <c r="E44" s="11"/>
      <c r="F44" s="11">
        <v>211.19</v>
      </c>
      <c r="G44" s="7"/>
      <c r="H44" s="4"/>
      <c r="I44" s="23" t="s">
        <v>62</v>
      </c>
      <c r="J44" s="24"/>
    </row>
    <row r="45" spans="1:10" s="18" customFormat="1" ht="51.75" x14ac:dyDescent="0.25">
      <c r="A45" s="1">
        <f t="shared" si="0"/>
        <v>41</v>
      </c>
      <c r="B45" s="57" t="s">
        <v>87</v>
      </c>
      <c r="C45" s="60" t="s">
        <v>80</v>
      </c>
      <c r="D45" s="54"/>
      <c r="E45" s="11"/>
      <c r="F45" s="61">
        <v>80.2</v>
      </c>
      <c r="G45" s="7"/>
      <c r="H45" s="4"/>
      <c r="I45" s="23" t="s">
        <v>62</v>
      </c>
      <c r="J45" s="24"/>
    </row>
    <row r="46" spans="1:10" s="18" customFormat="1" ht="51.75" x14ac:dyDescent="0.25">
      <c r="A46" s="1">
        <f t="shared" si="0"/>
        <v>42</v>
      </c>
      <c r="B46" s="51" t="s">
        <v>89</v>
      </c>
      <c r="C46" s="60" t="s">
        <v>97</v>
      </c>
      <c r="D46" s="54"/>
      <c r="E46" s="62"/>
      <c r="F46" s="63">
        <v>641860</v>
      </c>
      <c r="G46" s="7"/>
      <c r="H46" s="4"/>
      <c r="I46" s="23" t="s">
        <v>62</v>
      </c>
      <c r="J46" s="24"/>
    </row>
    <row r="47" spans="1:10" s="18" customFormat="1" ht="51.75" x14ac:dyDescent="0.25">
      <c r="A47" s="1">
        <f t="shared" si="0"/>
        <v>43</v>
      </c>
      <c r="B47" s="51" t="s">
        <v>91</v>
      </c>
      <c r="C47" s="60" t="s">
        <v>80</v>
      </c>
      <c r="D47" s="54"/>
      <c r="E47" s="62"/>
      <c r="F47" s="63">
        <v>69067.199999999997</v>
      </c>
      <c r="G47" s="7"/>
      <c r="H47" s="4"/>
      <c r="I47" s="23" t="s">
        <v>62</v>
      </c>
      <c r="J47" s="24"/>
    </row>
    <row r="48" spans="1:10" s="18" customFormat="1" ht="51.75" x14ac:dyDescent="0.25">
      <c r="A48" s="1">
        <f t="shared" si="0"/>
        <v>44</v>
      </c>
      <c r="B48" s="51" t="s">
        <v>91</v>
      </c>
      <c r="C48" s="60" t="s">
        <v>80</v>
      </c>
      <c r="D48" s="54"/>
      <c r="E48" s="62"/>
      <c r="F48" s="63">
        <v>84563.520000000004</v>
      </c>
      <c r="G48" s="7"/>
      <c r="H48" s="4"/>
      <c r="I48" s="23" t="s">
        <v>62</v>
      </c>
      <c r="J48" s="24"/>
    </row>
    <row r="49" spans="1:11" s="18" customFormat="1" ht="51.75" x14ac:dyDescent="0.25">
      <c r="A49" s="1">
        <f t="shared" si="0"/>
        <v>45</v>
      </c>
      <c r="B49" s="51" t="s">
        <v>92</v>
      </c>
      <c r="C49" s="60" t="s">
        <v>80</v>
      </c>
      <c r="D49" s="54"/>
      <c r="E49" s="62"/>
      <c r="F49" s="63">
        <v>352080</v>
      </c>
      <c r="G49" s="7"/>
      <c r="H49" s="4"/>
      <c r="I49" s="23" t="s">
        <v>62</v>
      </c>
      <c r="J49" s="24"/>
    </row>
    <row r="50" spans="1:11" s="18" customFormat="1" ht="51.75" x14ac:dyDescent="0.25">
      <c r="A50" s="1">
        <f t="shared" si="0"/>
        <v>46</v>
      </c>
      <c r="B50" s="51" t="s">
        <v>93</v>
      </c>
      <c r="C50" s="60" t="s">
        <v>80</v>
      </c>
      <c r="D50" s="54"/>
      <c r="E50" s="62"/>
      <c r="F50" s="63">
        <v>283378.40000000002</v>
      </c>
      <c r="G50" s="7"/>
      <c r="H50" s="4"/>
      <c r="I50" s="23" t="s">
        <v>62</v>
      </c>
      <c r="J50" s="24"/>
    </row>
    <row r="51" spans="1:11" s="18" customFormat="1" ht="51.75" x14ac:dyDescent="0.25">
      <c r="A51" s="1">
        <v>47</v>
      </c>
      <c r="B51" s="57" t="s">
        <v>105</v>
      </c>
      <c r="C51" s="40" t="s">
        <v>104</v>
      </c>
      <c r="D51" s="54"/>
      <c r="E51" s="1"/>
      <c r="F51" s="64">
        <v>254325.6</v>
      </c>
      <c r="G51" s="7"/>
      <c r="H51" s="4"/>
      <c r="I51" s="23" t="s">
        <v>62</v>
      </c>
      <c r="J51" s="24"/>
    </row>
    <row r="52" spans="1:11" s="18" customFormat="1" x14ac:dyDescent="0.25">
      <c r="A52" s="67" t="s">
        <v>17</v>
      </c>
      <c r="B52" s="67"/>
      <c r="C52" s="21"/>
      <c r="D52" s="6"/>
      <c r="E52" s="6"/>
      <c r="F52" s="65">
        <f ca="1">SUM(F5:F56)</f>
        <v>141322062.45999998</v>
      </c>
      <c r="G52" s="1"/>
      <c r="H52" s="1"/>
      <c r="I52" s="66"/>
      <c r="J52" s="40"/>
    </row>
    <row r="53" spans="1:11" s="3" customFormat="1" ht="37.5" customHeight="1" x14ac:dyDescent="0.25">
      <c r="B53" s="14"/>
      <c r="C53" s="13"/>
      <c r="D53" s="10" t="s">
        <v>110</v>
      </c>
      <c r="E53" s="10" t="s">
        <v>111</v>
      </c>
      <c r="F53" s="10"/>
      <c r="G53" s="9"/>
      <c r="H53" s="9"/>
      <c r="I53" s="12"/>
      <c r="J53" s="12"/>
      <c r="K53" s="2"/>
    </row>
    <row r="54" spans="1:11" x14ac:dyDescent="0.25">
      <c r="B54" s="15" t="s">
        <v>107</v>
      </c>
      <c r="C54" s="16">
        <v>7</v>
      </c>
      <c r="D54" s="17">
        <f>D15+D8</f>
        <v>253</v>
      </c>
      <c r="E54" s="17">
        <f>0</f>
        <v>0</v>
      </c>
    </row>
    <row r="55" spans="1:11" x14ac:dyDescent="0.25">
      <c r="B55" s="15" t="s">
        <v>108</v>
      </c>
      <c r="C55" s="16">
        <v>34</v>
      </c>
      <c r="D55" s="17">
        <f>D5+D34</f>
        <v>536</v>
      </c>
      <c r="E55" s="17">
        <f>0</f>
        <v>0</v>
      </c>
    </row>
    <row r="56" spans="1:11" x14ac:dyDescent="0.25">
      <c r="B56" s="15" t="s">
        <v>109</v>
      </c>
      <c r="C56" s="16">
        <v>9</v>
      </c>
      <c r="D56" s="17">
        <f>D12+D17+D21+D23</f>
        <v>5126</v>
      </c>
      <c r="E56" s="17">
        <f>D22+D18+D14+D13+13683</f>
        <v>40019.699999999997</v>
      </c>
    </row>
    <row r="57" spans="1:11" x14ac:dyDescent="0.25">
      <c r="B57" s="15" t="s">
        <v>19</v>
      </c>
      <c r="C57" s="16">
        <v>50</v>
      </c>
      <c r="D57" s="17">
        <f>D54+D55+D56</f>
        <v>5915</v>
      </c>
      <c r="E57" s="17">
        <f>E56</f>
        <v>40019.699999999997</v>
      </c>
    </row>
  </sheetData>
  <mergeCells count="4">
    <mergeCell ref="A52:B52"/>
    <mergeCell ref="G12:G14"/>
    <mergeCell ref="A3:J3"/>
    <mergeCell ref="I2:J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прочие сооружения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2023-03-16T07:21:12Z</dcterms:modified>
</cp:coreProperties>
</file>