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filterPrivacy="1"/>
  <xr:revisionPtr revIDLastSave="0" documentId="13_ncr:1_{E208E777-F501-474D-A30E-FE095857E6A7}" xr6:coauthVersionLast="47" xr6:coauthVersionMax="47" xr10:uidLastSave="{00000000-0000-0000-0000-000000000000}"/>
  <bookViews>
    <workbookView xWindow="4665" yWindow="360" windowWidth="19125" windowHeight="12195" xr2:uid="{00000000-000D-0000-FFFF-FFFF00000000}"/>
  </bookViews>
  <sheets>
    <sheet name="Лист1" sheetId="1" r:id="rId1"/>
  </sheets>
  <definedNames>
    <definedName name="_xlnm.Print_Area" localSheetId="0">Лист1!$A$1:$O$62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6" i="1" l="1"/>
  <c r="L46" i="1"/>
  <c r="K46" i="1"/>
  <c r="J46" i="1"/>
  <c r="I46" i="1"/>
  <c r="H46" i="1"/>
  <c r="G46" i="1"/>
  <c r="F46" i="1"/>
  <c r="E56" i="1"/>
  <c r="E55" i="1"/>
  <c r="G37" i="1"/>
  <c r="M23" i="1"/>
  <c r="K23" i="1"/>
  <c r="I23" i="1"/>
  <c r="G23" i="1"/>
  <c r="O53" i="1" l="1"/>
  <c r="O46" i="1"/>
  <c r="E42" i="1"/>
  <c r="D42" i="1"/>
  <c r="O39" i="1"/>
  <c r="F39" i="1"/>
  <c r="H39" i="1"/>
  <c r="J39" i="1"/>
  <c r="L39" i="1"/>
  <c r="E53" i="1"/>
  <c r="F53" i="1"/>
  <c r="G53" i="1"/>
  <c r="H53" i="1"/>
  <c r="I53" i="1"/>
  <c r="J53" i="1"/>
  <c r="K53" i="1"/>
  <c r="M53" i="1"/>
  <c r="L53" i="1"/>
  <c r="D56" i="1"/>
  <c r="D55" i="1"/>
  <c r="E40" i="1"/>
  <c r="D40" i="1"/>
  <c r="E41" i="1"/>
  <c r="D41" i="1"/>
  <c r="F37" i="1"/>
  <c r="H37" i="1"/>
  <c r="I37" i="1"/>
  <c r="J37" i="1"/>
  <c r="K37" i="1"/>
  <c r="L37" i="1"/>
  <c r="M37" i="1"/>
  <c r="E36" i="1"/>
  <c r="E35" i="1"/>
  <c r="E34" i="1"/>
  <c r="E33" i="1"/>
  <c r="E32" i="1"/>
  <c r="E31" i="1"/>
  <c r="E30" i="1"/>
  <c r="E29" i="1"/>
  <c r="E28" i="1"/>
  <c r="E27" i="1"/>
  <c r="D36" i="1"/>
  <c r="D35" i="1"/>
  <c r="D34" i="1"/>
  <c r="D33" i="1"/>
  <c r="D32" i="1"/>
  <c r="D31" i="1"/>
  <c r="D30" i="1"/>
  <c r="D29" i="1"/>
  <c r="D28" i="1"/>
  <c r="D27" i="1"/>
  <c r="E52" i="1"/>
  <c r="D52" i="1"/>
  <c r="D39" i="1" l="1"/>
  <c r="D53" i="1"/>
  <c r="E39" i="1"/>
  <c r="E26" i="1"/>
  <c r="E37" i="1" s="1"/>
  <c r="J57" i="1"/>
  <c r="I57" i="1"/>
  <c r="I59" i="1" s="1"/>
  <c r="E51" i="1"/>
  <c r="E50" i="1"/>
  <c r="E49" i="1"/>
  <c r="E48" i="1"/>
  <c r="E47" i="1"/>
  <c r="E45" i="1"/>
  <c r="E43" i="1"/>
  <c r="E25" i="1"/>
  <c r="D51" i="1"/>
  <c r="D50" i="1"/>
  <c r="D49" i="1"/>
  <c r="D48" i="1"/>
  <c r="D47" i="1"/>
  <c r="D45" i="1"/>
  <c r="D25" i="1"/>
  <c r="D26" i="1"/>
  <c r="D37" i="1" s="1"/>
  <c r="E19" i="1"/>
  <c r="E21" i="1"/>
  <c r="E20" i="1"/>
  <c r="E18" i="1"/>
  <c r="E17" i="1"/>
  <c r="E16" i="1"/>
  <c r="E15" i="1"/>
  <c r="E14" i="1"/>
  <c r="E13" i="1"/>
  <c r="E12" i="1"/>
  <c r="E11" i="1"/>
  <c r="E9" i="1"/>
  <c r="E8" i="1"/>
  <c r="E7" i="1"/>
  <c r="E10" i="1"/>
  <c r="L23" i="1"/>
  <c r="J23" i="1"/>
  <c r="H23" i="1"/>
  <c r="F23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E23" i="1" l="1"/>
  <c r="J59" i="1"/>
  <c r="H57" i="1"/>
  <c r="H59" i="1" s="1"/>
  <c r="L57" i="1"/>
  <c r="L59" i="1" s="1"/>
  <c r="F57" i="1"/>
  <c r="F59" i="1" s="1"/>
  <c r="G57" i="1"/>
  <c r="G59" i="1" s="1"/>
  <c r="K57" i="1"/>
  <c r="K59" i="1" s="1"/>
  <c r="M57" i="1"/>
  <c r="M59" i="1" s="1"/>
  <c r="D46" i="1"/>
  <c r="E46" i="1"/>
  <c r="E57" i="1" s="1"/>
  <c r="D43" i="1"/>
  <c r="D57" i="1" s="1"/>
  <c r="D23" i="1"/>
  <c r="E59" i="1" l="1"/>
  <c r="D59" i="1"/>
</calcChain>
</file>

<file path=xl/sharedStrings.xml><?xml version="1.0" encoding="utf-8"?>
<sst xmlns="http://schemas.openxmlformats.org/spreadsheetml/2006/main" count="103" uniqueCount="94">
  <si>
    <t>Г5107</t>
  </si>
  <si>
    <t>МБОУ "Красногорская СОШ"</t>
  </si>
  <si>
    <t>Г5108</t>
  </si>
  <si>
    <t>МАОУ Красногорская гимназия</t>
  </si>
  <si>
    <t>Г5689</t>
  </si>
  <si>
    <t>МБОУ "Валамазская СОШ"</t>
  </si>
  <si>
    <t>Г5101</t>
  </si>
  <si>
    <t>МБОУ Курьинская СОШ</t>
  </si>
  <si>
    <t>Г5114</t>
  </si>
  <si>
    <t>МБДОУ "Красногорский д/с № 1"</t>
  </si>
  <si>
    <t>Г2087</t>
  </si>
  <si>
    <t>МБДОУ "Красногорский д/с № 3"</t>
  </si>
  <si>
    <t>Г5091</t>
  </si>
  <si>
    <t>МКДОУ Багырский детский сад</t>
  </si>
  <si>
    <t>Г5112</t>
  </si>
  <si>
    <t>Г5078</t>
  </si>
  <si>
    <t>МКДОУ "Васильевский детский сад"</t>
  </si>
  <si>
    <t>Г5092</t>
  </si>
  <si>
    <t>Г5103</t>
  </si>
  <si>
    <t>МКОУ "Барановская СОШ"</t>
  </si>
  <si>
    <t>Г5099</t>
  </si>
  <si>
    <t>Г5064</t>
  </si>
  <si>
    <t>МКДОУ Кокманский дет сад</t>
  </si>
  <si>
    <t>Г5034</t>
  </si>
  <si>
    <t>МКДОУ Селеговский дет сад</t>
  </si>
  <si>
    <t>-</t>
  </si>
  <si>
    <t>МБОУ ДОД Красногорский ЦДТ</t>
  </si>
  <si>
    <t>Г6061</t>
  </si>
  <si>
    <t>Управление финансов Администрации МО "Красногорский район"</t>
  </si>
  <si>
    <t>Г0540</t>
  </si>
  <si>
    <t>Администрация МО "Красногорский район"</t>
  </si>
  <si>
    <t>Г2093</t>
  </si>
  <si>
    <t>Г4021</t>
  </si>
  <si>
    <t>МБУК "Красногорская межпоселенческая библиотека"</t>
  </si>
  <si>
    <t>МБУ ДО "Красногорская детская школа искусств"</t>
  </si>
  <si>
    <t>Г2094</t>
  </si>
  <si>
    <t>МБУ Межпоселенческий КСК  "Красногорский"</t>
  </si>
  <si>
    <t xml:space="preserve">     Красногорский РДК</t>
  </si>
  <si>
    <t xml:space="preserve">     Артык клуб и библ-ка</t>
  </si>
  <si>
    <t xml:space="preserve">     Дебинский ЦСДК</t>
  </si>
  <si>
    <t xml:space="preserve">     Валамазский СДК</t>
  </si>
  <si>
    <t xml:space="preserve">     Кокманский СДК</t>
  </si>
  <si>
    <t>ВСЕГО</t>
  </si>
  <si>
    <t>№ договора</t>
  </si>
  <si>
    <t>Наименование муниципального учреждения</t>
  </si>
  <si>
    <t>цена 1 кВтч, руб.</t>
  </si>
  <si>
    <t>кВтч</t>
  </si>
  <si>
    <t>сумма, тыс. руб.</t>
  </si>
  <si>
    <t>1 квартал</t>
  </si>
  <si>
    <t>2 квартал</t>
  </si>
  <si>
    <t>3 квартал</t>
  </si>
  <si>
    <t>4 квартал</t>
  </si>
  <si>
    <t>2019 год факт, кВтч</t>
  </si>
  <si>
    <t>35247 гар</t>
  </si>
  <si>
    <t>110 УФ</t>
  </si>
  <si>
    <t>1400Адм</t>
  </si>
  <si>
    <t>ИТОГО КУЛЬТУРА</t>
  </si>
  <si>
    <t>ИТОГО  ОБРАЗОВАНИЕ</t>
  </si>
  <si>
    <t>Целевой уровень снижения, %</t>
  </si>
  <si>
    <t>1 пол 21</t>
  </si>
  <si>
    <t>МБУ "ЦКОМУ МО "Красногорский район" (гаражи)</t>
  </si>
  <si>
    <t>% роста</t>
  </si>
  <si>
    <t>Начальник отдела планово-экономической работы                                                     Е.И. Сухих</t>
  </si>
  <si>
    <t>МАОУ ДО ДЮСШ Красногорского района:    Здание ДЮСШ</t>
  </si>
  <si>
    <t xml:space="preserve">                    ФОК и стадион</t>
  </si>
  <si>
    <t xml:space="preserve">      Мухино клуб и библ-ка</t>
  </si>
  <si>
    <t>ИТОГО УПРАВЛЕНИЕ</t>
  </si>
  <si>
    <t>Теротделы: Агриколь</t>
  </si>
  <si>
    <t>с. Красногорское</t>
  </si>
  <si>
    <t>с. Архангельское</t>
  </si>
  <si>
    <t>д. Бараны</t>
  </si>
  <si>
    <t>с. Кокман</t>
  </si>
  <si>
    <t>с. Валамаз</t>
  </si>
  <si>
    <t>с. Васильевское</t>
  </si>
  <si>
    <t>с. Дебы</t>
  </si>
  <si>
    <t>с. Курья</t>
  </si>
  <si>
    <t>с. Большой Селег</t>
  </si>
  <si>
    <t>МКОУ "Архангельская ООШ"</t>
  </si>
  <si>
    <t>МКОУ "Дёбинская ООШ"</t>
  </si>
  <si>
    <t>4553+2116</t>
  </si>
  <si>
    <t>Лимиты и нормативы потребления электрической энергии на 2023год</t>
  </si>
  <si>
    <t>1 пол 22</t>
  </si>
  <si>
    <t>% к 1 пол</t>
  </si>
  <si>
    <t>Всего в 2023 году</t>
  </si>
  <si>
    <t xml:space="preserve">                                          Дом ремесел</t>
  </si>
  <si>
    <t xml:space="preserve">                                Малягуртский СДД</t>
  </si>
  <si>
    <t xml:space="preserve">                                Первомайская</t>
  </si>
  <si>
    <t xml:space="preserve">                                 Депутатский</t>
  </si>
  <si>
    <t xml:space="preserve">                                                Музей</t>
  </si>
  <si>
    <t xml:space="preserve">МБУК  "Красногорский районный музейно-ремеспенный туристический центр" </t>
  </si>
  <si>
    <t>новый</t>
  </si>
  <si>
    <t>9 мес 2022</t>
  </si>
  <si>
    <t>рост 10%</t>
  </si>
  <si>
    <t>Приложение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</si>
</sst>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justify" vertical="justify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justify" vertical="justify"/>
    </xf>
    <xf numFmtId="0" fontId="0" fillId="2" borderId="1" xfId="0" applyFill="1" applyBorder="1" applyAlignment="1">
      <alignment horizontal="justify" vertical="center"/>
    </xf>
    <xf numFmtId="2" fontId="0" fillId="0" borderId="1" xfId="0" applyNumberFormat="1" applyBorder="1"/>
    <xf numFmtId="0" fontId="1" fillId="0" borderId="1" xfId="0" applyFont="1" applyBorder="1"/>
    <xf numFmtId="2" fontId="1" fillId="0" borderId="1" xfId="0" applyNumberFormat="1" applyFont="1" applyBorder="1"/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6" xfId="0" applyBorder="1"/>
    <xf numFmtId="2" fontId="0" fillId="0" borderId="7" xfId="0" applyNumberFormat="1" applyBorder="1"/>
    <xf numFmtId="2" fontId="1" fillId="0" borderId="7" xfId="0" applyNumberFormat="1" applyFont="1" applyBorder="1"/>
    <xf numFmtId="0" fontId="0" fillId="0" borderId="6" xfId="0" applyBorder="1" applyAlignment="1">
      <alignment wrapText="1"/>
    </xf>
    <xf numFmtId="0" fontId="0" fillId="0" borderId="8" xfId="0" applyBorder="1"/>
    <xf numFmtId="0" fontId="1" fillId="0" borderId="9" xfId="0" applyFont="1" applyBorder="1" applyAlignment="1">
      <alignment horizontal="justify" vertical="justify"/>
    </xf>
    <xf numFmtId="0" fontId="1" fillId="0" borderId="9" xfId="0" applyFont="1" applyBorder="1"/>
    <xf numFmtId="2" fontId="1" fillId="0" borderId="9" xfId="0" applyNumberFormat="1" applyFont="1" applyBorder="1"/>
    <xf numFmtId="2" fontId="1" fillId="0" borderId="10" xfId="0" applyNumberFormat="1" applyFont="1" applyBorder="1"/>
    <xf numFmtId="0" fontId="0" fillId="0" borderId="2" xfId="0" applyBorder="1" applyAlignment="1">
      <alignment horizontal="right"/>
    </xf>
    <xf numFmtId="0" fontId="1" fillId="0" borderId="1" xfId="0" applyFont="1" applyBorder="1" applyAlignment="1">
      <alignment horizontal="justify" vertical="justify"/>
    </xf>
    <xf numFmtId="0" fontId="1" fillId="0" borderId="0" xfId="0" applyFont="1"/>
    <xf numFmtId="0" fontId="2" fillId="0" borderId="1" xfId="0" applyFont="1" applyBorder="1"/>
    <xf numFmtId="2" fontId="2" fillId="0" borderId="1" xfId="0" applyNumberFormat="1" applyFont="1" applyBorder="1"/>
    <xf numFmtId="2" fontId="2" fillId="0" borderId="7" xfId="0" applyNumberFormat="1" applyFont="1" applyBorder="1"/>
    <xf numFmtId="0" fontId="0" fillId="3" borderId="0" xfId="0" applyFill="1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5"/>
  <sheetViews>
    <sheetView tabSelected="1" view="pageBreakPreview" zoomScaleNormal="100" zoomScaleSheetLayoutView="100" workbookViewId="0">
      <selection activeCell="F20" sqref="F20"/>
    </sheetView>
  </sheetViews>
  <sheetFormatPr defaultRowHeight="15" x14ac:dyDescent="0.25"/>
  <cols>
    <col min="1" max="1" width="9.140625" customWidth="1"/>
    <col min="2" max="2" width="33.140625" customWidth="1"/>
    <col min="5" max="5" width="10.5703125" customWidth="1"/>
    <col min="9" max="9" width="10.140625" customWidth="1"/>
    <col min="15" max="15" width="10.42578125" customWidth="1"/>
  </cols>
  <sheetData>
    <row r="2" spans="1:16" x14ac:dyDescent="0.25">
      <c r="A2" s="30" t="s">
        <v>80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6" x14ac:dyDescent="0.25">
      <c r="K3" s="30" t="s">
        <v>93</v>
      </c>
      <c r="L3" s="30"/>
    </row>
    <row r="4" spans="1:16" ht="15.75" thickBot="1" x14ac:dyDescent="0.3"/>
    <row r="5" spans="1:16" ht="15" customHeight="1" x14ac:dyDescent="0.25">
      <c r="A5" s="35" t="s">
        <v>43</v>
      </c>
      <c r="B5" s="36" t="s">
        <v>44</v>
      </c>
      <c r="C5" s="36" t="s">
        <v>45</v>
      </c>
      <c r="D5" s="31" t="s">
        <v>83</v>
      </c>
      <c r="E5" s="31"/>
      <c r="F5" s="31" t="s">
        <v>48</v>
      </c>
      <c r="G5" s="31"/>
      <c r="H5" s="31" t="s">
        <v>49</v>
      </c>
      <c r="I5" s="31"/>
      <c r="J5" s="31" t="s">
        <v>50</v>
      </c>
      <c r="K5" s="31"/>
      <c r="L5" s="31" t="s">
        <v>51</v>
      </c>
      <c r="M5" s="32"/>
      <c r="N5" s="33" t="s">
        <v>58</v>
      </c>
      <c r="O5" s="34" t="s">
        <v>52</v>
      </c>
    </row>
    <row r="6" spans="1:16" ht="43.5" customHeight="1" x14ac:dyDescent="0.25">
      <c r="A6" s="33"/>
      <c r="B6" s="34"/>
      <c r="C6" s="34"/>
      <c r="D6" s="1" t="s">
        <v>46</v>
      </c>
      <c r="E6" s="3" t="s">
        <v>47</v>
      </c>
      <c r="F6" s="1" t="s">
        <v>46</v>
      </c>
      <c r="G6" s="3" t="s">
        <v>47</v>
      </c>
      <c r="H6" s="1" t="s">
        <v>46</v>
      </c>
      <c r="I6" s="3" t="s">
        <v>47</v>
      </c>
      <c r="J6" s="1" t="s">
        <v>46</v>
      </c>
      <c r="K6" s="3" t="s">
        <v>47</v>
      </c>
      <c r="L6" s="1" t="s">
        <v>46</v>
      </c>
      <c r="M6" s="13" t="s">
        <v>47</v>
      </c>
      <c r="N6" s="33"/>
      <c r="O6" s="34"/>
    </row>
    <row r="7" spans="1:16" x14ac:dyDescent="0.25">
      <c r="A7" s="14" t="s">
        <v>0</v>
      </c>
      <c r="B7" s="1" t="s">
        <v>1</v>
      </c>
      <c r="C7" s="1">
        <v>8.9</v>
      </c>
      <c r="D7" s="2">
        <f t="shared" ref="D7:D21" si="0">F7+H7+J7+L7</f>
        <v>79770</v>
      </c>
      <c r="E7" s="8">
        <f t="shared" ref="E7:E21" si="1">G7+I7+K7+M7</f>
        <v>710</v>
      </c>
      <c r="F7" s="1">
        <v>24000</v>
      </c>
      <c r="G7" s="8">
        <v>213.6</v>
      </c>
      <c r="H7" s="1">
        <v>18500</v>
      </c>
      <c r="I7" s="8">
        <v>164.7</v>
      </c>
      <c r="J7" s="1">
        <v>13000</v>
      </c>
      <c r="K7" s="8">
        <v>115.7</v>
      </c>
      <c r="L7" s="1">
        <v>24270</v>
      </c>
      <c r="M7" s="15">
        <v>216</v>
      </c>
      <c r="N7" s="11">
        <v>6</v>
      </c>
      <c r="O7" s="1">
        <v>68831</v>
      </c>
      <c r="P7">
        <v>64701</v>
      </c>
    </row>
    <row r="8" spans="1:16" x14ac:dyDescent="0.25">
      <c r="A8" s="14" t="s">
        <v>2</v>
      </c>
      <c r="B8" s="1" t="s">
        <v>3</v>
      </c>
      <c r="C8" s="1">
        <v>7.8</v>
      </c>
      <c r="D8" s="1">
        <f t="shared" si="0"/>
        <v>92870</v>
      </c>
      <c r="E8" s="8">
        <f t="shared" si="1"/>
        <v>724.4</v>
      </c>
      <c r="F8" s="1">
        <v>26500</v>
      </c>
      <c r="G8" s="8">
        <v>206.7</v>
      </c>
      <c r="H8" s="1">
        <v>20500</v>
      </c>
      <c r="I8" s="8">
        <v>159.9</v>
      </c>
      <c r="J8" s="26">
        <v>13000</v>
      </c>
      <c r="K8" s="8">
        <v>101.4</v>
      </c>
      <c r="L8" s="1">
        <v>32870</v>
      </c>
      <c r="M8" s="15">
        <v>256.39999999999998</v>
      </c>
      <c r="N8" s="11">
        <v>3</v>
      </c>
      <c r="O8" s="1">
        <v>99868</v>
      </c>
      <c r="P8">
        <v>96872</v>
      </c>
    </row>
    <row r="9" spans="1:16" x14ac:dyDescent="0.25">
      <c r="A9" s="14" t="s">
        <v>4</v>
      </c>
      <c r="B9" s="1" t="s">
        <v>5</v>
      </c>
      <c r="C9" s="1">
        <v>7.8</v>
      </c>
      <c r="D9" s="1">
        <f t="shared" si="0"/>
        <v>34800</v>
      </c>
      <c r="E9" s="8">
        <f t="shared" si="1"/>
        <v>271.40000000000003</v>
      </c>
      <c r="F9" s="1">
        <v>9800</v>
      </c>
      <c r="G9" s="8">
        <v>76.400000000000006</v>
      </c>
      <c r="H9" s="1">
        <v>7400</v>
      </c>
      <c r="I9" s="8">
        <v>57.7</v>
      </c>
      <c r="J9" s="2">
        <v>7100</v>
      </c>
      <c r="K9" s="8">
        <v>55.4</v>
      </c>
      <c r="L9" s="1">
        <v>10500</v>
      </c>
      <c r="M9" s="15">
        <v>81.900000000000006</v>
      </c>
      <c r="N9" s="11"/>
      <c r="O9" s="1">
        <v>33052</v>
      </c>
    </row>
    <row r="10" spans="1:16" x14ac:dyDescent="0.25">
      <c r="A10" s="14" t="s">
        <v>6</v>
      </c>
      <c r="B10" s="1" t="s">
        <v>7</v>
      </c>
      <c r="C10" s="1">
        <v>7.8</v>
      </c>
      <c r="D10" s="2">
        <f t="shared" si="0"/>
        <v>48500</v>
      </c>
      <c r="E10" s="8">
        <f t="shared" si="1"/>
        <v>378.3</v>
      </c>
      <c r="F10" s="1">
        <v>14600</v>
      </c>
      <c r="G10" s="8">
        <v>113.9</v>
      </c>
      <c r="H10" s="1">
        <v>12000</v>
      </c>
      <c r="I10" s="8">
        <v>93.6</v>
      </c>
      <c r="J10" s="1">
        <v>7500</v>
      </c>
      <c r="K10" s="8">
        <v>58.5</v>
      </c>
      <c r="L10" s="1">
        <v>14400</v>
      </c>
      <c r="M10" s="15">
        <v>112.3</v>
      </c>
      <c r="N10" s="11"/>
      <c r="O10" s="1">
        <v>46510</v>
      </c>
    </row>
    <row r="11" spans="1:16" x14ac:dyDescent="0.25">
      <c r="A11" s="14" t="s">
        <v>8</v>
      </c>
      <c r="B11" s="1" t="s">
        <v>9</v>
      </c>
      <c r="C11" s="1">
        <v>8.9</v>
      </c>
      <c r="D11" s="1">
        <f t="shared" si="0"/>
        <v>39350</v>
      </c>
      <c r="E11" s="8">
        <f t="shared" si="1"/>
        <v>350.3</v>
      </c>
      <c r="F11" s="26">
        <v>10480</v>
      </c>
      <c r="G11" s="27">
        <v>93.3</v>
      </c>
      <c r="H11" s="26">
        <v>10300</v>
      </c>
      <c r="I11" s="27">
        <v>91.7</v>
      </c>
      <c r="J11" s="26">
        <v>8200</v>
      </c>
      <c r="K11" s="27">
        <v>73</v>
      </c>
      <c r="L11" s="26">
        <v>10370</v>
      </c>
      <c r="M11" s="28">
        <v>92.3</v>
      </c>
      <c r="N11" s="11">
        <v>8</v>
      </c>
      <c r="O11" s="1">
        <v>50487</v>
      </c>
      <c r="P11">
        <v>46448</v>
      </c>
    </row>
    <row r="12" spans="1:16" x14ac:dyDescent="0.25">
      <c r="A12" s="14" t="s">
        <v>10</v>
      </c>
      <c r="B12" s="1" t="s">
        <v>11</v>
      </c>
      <c r="C12" s="1">
        <v>7.8</v>
      </c>
      <c r="D12" s="1">
        <f t="shared" si="0"/>
        <v>73550</v>
      </c>
      <c r="E12" s="8">
        <f t="shared" si="1"/>
        <v>573.70000000000005</v>
      </c>
      <c r="F12" s="1">
        <v>15500</v>
      </c>
      <c r="G12" s="8">
        <v>120.9</v>
      </c>
      <c r="H12" s="1">
        <v>21500</v>
      </c>
      <c r="I12" s="8">
        <v>167.7</v>
      </c>
      <c r="J12" s="26">
        <v>18500</v>
      </c>
      <c r="K12" s="8">
        <v>144.30000000000001</v>
      </c>
      <c r="L12" s="1">
        <v>18050</v>
      </c>
      <c r="M12" s="15">
        <v>140.80000000000001</v>
      </c>
      <c r="N12" s="11">
        <v>4</v>
      </c>
      <c r="O12" s="1">
        <v>79740</v>
      </c>
      <c r="P12">
        <v>76550</v>
      </c>
    </row>
    <row r="13" spans="1:16" x14ac:dyDescent="0.25">
      <c r="A13" s="14" t="s">
        <v>12</v>
      </c>
      <c r="B13" s="1" t="s">
        <v>13</v>
      </c>
      <c r="C13" s="1">
        <v>8.9</v>
      </c>
      <c r="D13" s="2">
        <f t="shared" si="0"/>
        <v>17400</v>
      </c>
      <c r="E13" s="8">
        <f t="shared" si="1"/>
        <v>155</v>
      </c>
      <c r="F13" s="1">
        <v>5500</v>
      </c>
      <c r="G13" s="8">
        <v>49</v>
      </c>
      <c r="H13" s="1">
        <v>4200</v>
      </c>
      <c r="I13" s="8">
        <v>37.4</v>
      </c>
      <c r="J13" s="1">
        <v>2500</v>
      </c>
      <c r="K13" s="8">
        <v>22.3</v>
      </c>
      <c r="L13" s="2">
        <v>5200</v>
      </c>
      <c r="M13" s="15">
        <v>46.3</v>
      </c>
      <c r="N13" s="11"/>
      <c r="O13" s="1">
        <v>13862</v>
      </c>
    </row>
    <row r="14" spans="1:16" ht="30" x14ac:dyDescent="0.25">
      <c r="A14" s="14" t="s">
        <v>14</v>
      </c>
      <c r="B14" s="3" t="s">
        <v>63</v>
      </c>
      <c r="C14" s="1">
        <v>7.8</v>
      </c>
      <c r="D14" s="1">
        <f t="shared" si="0"/>
        <v>21000</v>
      </c>
      <c r="E14" s="8">
        <f t="shared" si="1"/>
        <v>163.80000000000001</v>
      </c>
      <c r="F14" s="1">
        <v>8000</v>
      </c>
      <c r="G14" s="8">
        <v>62.4</v>
      </c>
      <c r="H14" s="1">
        <v>3300</v>
      </c>
      <c r="I14" s="8">
        <v>25.7</v>
      </c>
      <c r="J14" s="2">
        <v>3000</v>
      </c>
      <c r="K14" s="8">
        <v>23.4</v>
      </c>
      <c r="L14" s="2">
        <v>6700</v>
      </c>
      <c r="M14" s="15">
        <v>52.3</v>
      </c>
      <c r="N14" s="11">
        <v>11</v>
      </c>
      <c r="O14" s="1">
        <v>21881</v>
      </c>
      <c r="P14">
        <v>19474</v>
      </c>
    </row>
    <row r="15" spans="1:16" x14ac:dyDescent="0.25">
      <c r="A15" s="14"/>
      <c r="B15" s="1" t="s">
        <v>64</v>
      </c>
      <c r="C15" s="1">
        <v>8.9</v>
      </c>
      <c r="D15" s="1">
        <f t="shared" si="0"/>
        <v>32000</v>
      </c>
      <c r="E15" s="8">
        <f t="shared" si="1"/>
        <v>284.89999999999998</v>
      </c>
      <c r="F15" s="1">
        <v>10000</v>
      </c>
      <c r="G15" s="8">
        <v>89</v>
      </c>
      <c r="H15" s="1">
        <v>7500</v>
      </c>
      <c r="I15" s="8">
        <v>66.8</v>
      </c>
      <c r="J15" s="1">
        <v>4500</v>
      </c>
      <c r="K15" s="8">
        <v>40.1</v>
      </c>
      <c r="L15" s="1">
        <v>10000</v>
      </c>
      <c r="M15" s="15">
        <v>89</v>
      </c>
      <c r="N15" s="11"/>
      <c r="O15" s="1" t="s">
        <v>90</v>
      </c>
    </row>
    <row r="16" spans="1:16" x14ac:dyDescent="0.25">
      <c r="A16" s="14" t="s">
        <v>15</v>
      </c>
      <c r="B16" s="1" t="s">
        <v>16</v>
      </c>
      <c r="C16" s="1">
        <v>8.9</v>
      </c>
      <c r="D16" s="1">
        <f t="shared" si="0"/>
        <v>18000</v>
      </c>
      <c r="E16" s="8">
        <f t="shared" si="1"/>
        <v>160.19999999999999</v>
      </c>
      <c r="F16" s="1">
        <v>5200</v>
      </c>
      <c r="G16" s="8">
        <v>46.3</v>
      </c>
      <c r="H16" s="1">
        <v>4800</v>
      </c>
      <c r="I16" s="8">
        <v>42.7</v>
      </c>
      <c r="J16" s="1">
        <v>3000</v>
      </c>
      <c r="K16" s="8">
        <v>26.7</v>
      </c>
      <c r="L16" s="1">
        <v>5000</v>
      </c>
      <c r="M16" s="15">
        <v>44.5</v>
      </c>
      <c r="N16" s="11"/>
      <c r="O16" s="1">
        <v>19349</v>
      </c>
    </row>
    <row r="17" spans="1:16" x14ac:dyDescent="0.25">
      <c r="A17" s="14" t="s">
        <v>17</v>
      </c>
      <c r="B17" s="1" t="s">
        <v>77</v>
      </c>
      <c r="C17" s="1">
        <v>8.9</v>
      </c>
      <c r="D17" s="2">
        <f t="shared" si="0"/>
        <v>35500</v>
      </c>
      <c r="E17" s="8">
        <f t="shared" si="1"/>
        <v>316.10000000000002</v>
      </c>
      <c r="F17" s="1">
        <v>9500</v>
      </c>
      <c r="G17" s="8">
        <v>84.6</v>
      </c>
      <c r="H17" s="1">
        <v>8500</v>
      </c>
      <c r="I17" s="8">
        <v>75.7</v>
      </c>
      <c r="J17" s="1">
        <v>6000</v>
      </c>
      <c r="K17" s="8">
        <v>53.4</v>
      </c>
      <c r="L17" s="1">
        <v>11500</v>
      </c>
      <c r="M17" s="15">
        <v>102.4</v>
      </c>
      <c r="N17" s="11"/>
      <c r="O17" s="1">
        <v>35226</v>
      </c>
    </row>
    <row r="18" spans="1:16" x14ac:dyDescent="0.25">
      <c r="A18" s="14" t="s">
        <v>18</v>
      </c>
      <c r="B18" s="1" t="s">
        <v>19</v>
      </c>
      <c r="C18" s="1">
        <v>7.8</v>
      </c>
      <c r="D18" s="1">
        <f t="shared" si="0"/>
        <v>35000</v>
      </c>
      <c r="E18" s="8">
        <f t="shared" si="1"/>
        <v>273.10000000000002</v>
      </c>
      <c r="F18" s="1">
        <v>10500</v>
      </c>
      <c r="G18" s="8">
        <v>81.900000000000006</v>
      </c>
      <c r="H18" s="1">
        <v>8600</v>
      </c>
      <c r="I18" s="8">
        <v>67.099999999999994</v>
      </c>
      <c r="J18" s="1">
        <v>5800</v>
      </c>
      <c r="K18" s="8">
        <v>45.2</v>
      </c>
      <c r="L18" s="1">
        <v>10100</v>
      </c>
      <c r="M18" s="15">
        <v>78.900000000000006</v>
      </c>
      <c r="N18" s="11"/>
      <c r="O18" s="1">
        <v>35762</v>
      </c>
    </row>
    <row r="19" spans="1:16" x14ac:dyDescent="0.25">
      <c r="A19" s="14" t="s">
        <v>20</v>
      </c>
      <c r="B19" s="2" t="s">
        <v>78</v>
      </c>
      <c r="C19" s="1">
        <v>7.8</v>
      </c>
      <c r="D19" s="1">
        <f t="shared" si="0"/>
        <v>22900</v>
      </c>
      <c r="E19" s="8">
        <f t="shared" si="1"/>
        <v>178.6</v>
      </c>
      <c r="F19" s="1">
        <v>6000</v>
      </c>
      <c r="G19" s="8">
        <v>46.8</v>
      </c>
      <c r="H19" s="1">
        <v>6000</v>
      </c>
      <c r="I19" s="8">
        <v>46.8</v>
      </c>
      <c r="J19" s="1">
        <v>4000</v>
      </c>
      <c r="K19" s="8">
        <v>31.2</v>
      </c>
      <c r="L19" s="1">
        <v>6900</v>
      </c>
      <c r="M19" s="15">
        <v>53.8</v>
      </c>
      <c r="N19" s="11"/>
      <c r="O19" s="1">
        <v>22911</v>
      </c>
    </row>
    <row r="20" spans="1:16" x14ac:dyDescent="0.25">
      <c r="A20" s="14" t="s">
        <v>21</v>
      </c>
      <c r="B20" s="1" t="s">
        <v>22</v>
      </c>
      <c r="C20" s="1">
        <v>8.9</v>
      </c>
      <c r="D20" s="1">
        <f t="shared" si="0"/>
        <v>8350</v>
      </c>
      <c r="E20" s="8">
        <f t="shared" si="1"/>
        <v>74.400000000000006</v>
      </c>
      <c r="F20" s="2">
        <v>2500</v>
      </c>
      <c r="G20" s="8">
        <v>22.3</v>
      </c>
      <c r="H20" s="1">
        <v>2200</v>
      </c>
      <c r="I20" s="8">
        <v>19.600000000000001</v>
      </c>
      <c r="J20" s="1">
        <v>1250</v>
      </c>
      <c r="K20" s="8">
        <v>11.1</v>
      </c>
      <c r="L20" s="1">
        <v>2400</v>
      </c>
      <c r="M20" s="15">
        <v>21.4</v>
      </c>
      <c r="N20" s="11">
        <v>2</v>
      </c>
      <c r="O20" s="1">
        <v>8519</v>
      </c>
      <c r="P20">
        <v>8349</v>
      </c>
    </row>
    <row r="21" spans="1:16" x14ac:dyDescent="0.25">
      <c r="A21" s="14" t="s">
        <v>23</v>
      </c>
      <c r="B21" s="1" t="s">
        <v>24</v>
      </c>
      <c r="C21" s="1">
        <v>8.9</v>
      </c>
      <c r="D21" s="1">
        <f t="shared" si="0"/>
        <v>11700</v>
      </c>
      <c r="E21" s="8">
        <f t="shared" si="1"/>
        <v>104.2</v>
      </c>
      <c r="F21" s="1">
        <v>3500</v>
      </c>
      <c r="G21" s="8">
        <v>31.2</v>
      </c>
      <c r="H21" s="2">
        <v>3000</v>
      </c>
      <c r="I21" s="8">
        <v>26.7</v>
      </c>
      <c r="J21" s="1">
        <v>2000</v>
      </c>
      <c r="K21" s="8">
        <v>17.8</v>
      </c>
      <c r="L21" s="1">
        <v>3200</v>
      </c>
      <c r="M21" s="15">
        <v>28.5</v>
      </c>
      <c r="N21" s="11">
        <v>1</v>
      </c>
      <c r="O21" s="1">
        <v>10785</v>
      </c>
      <c r="P21">
        <v>10677</v>
      </c>
    </row>
    <row r="22" spans="1:16" x14ac:dyDescent="0.25">
      <c r="A22" s="14" t="s">
        <v>25</v>
      </c>
      <c r="B22" s="3" t="s">
        <v>26</v>
      </c>
      <c r="C22" s="1"/>
      <c r="D22" s="1"/>
      <c r="E22" s="8"/>
      <c r="F22" s="1"/>
      <c r="G22" s="8"/>
      <c r="H22" s="1"/>
      <c r="I22" s="8"/>
      <c r="J22" s="1"/>
      <c r="K22" s="8"/>
      <c r="L22" s="1"/>
      <c r="M22" s="15"/>
      <c r="N22" s="11"/>
      <c r="O22" s="1"/>
    </row>
    <row r="23" spans="1:16" x14ac:dyDescent="0.25">
      <c r="A23" s="14"/>
      <c r="B23" s="9" t="s">
        <v>57</v>
      </c>
      <c r="C23" s="9">
        <v>8.27</v>
      </c>
      <c r="D23" s="9">
        <f>SUM(D7:D21)</f>
        <v>570690</v>
      </c>
      <c r="E23" s="10">
        <f>SUM(E7:E22)</f>
        <v>4718.4000000000005</v>
      </c>
      <c r="F23" s="9">
        <f>SUM(F7:F21)</f>
        <v>161580</v>
      </c>
      <c r="G23" s="10">
        <f>SUM(G7:G22)</f>
        <v>1338.2999999999997</v>
      </c>
      <c r="H23" s="9">
        <f>SUM(H7:H21)</f>
        <v>138300</v>
      </c>
      <c r="I23" s="10">
        <f>SUM(I7:I22)</f>
        <v>1143.8</v>
      </c>
      <c r="J23" s="9">
        <f>SUM(J7:J21)</f>
        <v>99350</v>
      </c>
      <c r="K23" s="10">
        <f>SUM(K7:K22)</f>
        <v>819.5</v>
      </c>
      <c r="L23" s="9">
        <f>SUM(L7:L21)</f>
        <v>171460</v>
      </c>
      <c r="M23" s="16">
        <f>SUM(M7:M22)</f>
        <v>1416.8</v>
      </c>
      <c r="N23" s="11"/>
      <c r="O23" s="1">
        <v>570922</v>
      </c>
    </row>
    <row r="24" spans="1:16" x14ac:dyDescent="0.25">
      <c r="A24" s="14"/>
      <c r="B24" s="1"/>
      <c r="C24" s="1"/>
      <c r="D24" s="1"/>
      <c r="E24" s="8"/>
      <c r="F24" s="1"/>
      <c r="G24" s="8"/>
      <c r="H24" s="1"/>
      <c r="I24" s="8"/>
      <c r="J24" s="1"/>
      <c r="K24" s="8"/>
      <c r="L24" s="1"/>
      <c r="M24" s="15"/>
      <c r="N24" s="11"/>
      <c r="O24" s="1"/>
    </row>
    <row r="25" spans="1:16" ht="45" x14ac:dyDescent="0.25">
      <c r="A25" s="14" t="s">
        <v>27</v>
      </c>
      <c r="B25" s="4" t="s">
        <v>28</v>
      </c>
      <c r="C25" s="1"/>
      <c r="D25" s="1">
        <f t="shared" ref="D25:D36" si="2">F25+H25+J25+L25</f>
        <v>0</v>
      </c>
      <c r="E25" s="8">
        <f t="shared" ref="E25:E36" si="3">G25+I25+K25+M25</f>
        <v>0</v>
      </c>
      <c r="F25" s="1"/>
      <c r="G25" s="8"/>
      <c r="H25" s="1"/>
      <c r="I25" s="8"/>
      <c r="J25" s="1"/>
      <c r="K25" s="8"/>
      <c r="L25" s="1"/>
      <c r="M25" s="15"/>
      <c r="N25" s="11"/>
      <c r="O25" s="1">
        <v>110</v>
      </c>
    </row>
    <row r="26" spans="1:16" ht="30" x14ac:dyDescent="0.25">
      <c r="A26" s="14" t="s">
        <v>29</v>
      </c>
      <c r="B26" s="4" t="s">
        <v>30</v>
      </c>
      <c r="C26" s="1">
        <v>7.8</v>
      </c>
      <c r="D26" s="1">
        <f t="shared" si="2"/>
        <v>70000</v>
      </c>
      <c r="E26" s="8">
        <f t="shared" si="3"/>
        <v>546</v>
      </c>
      <c r="F26" s="1">
        <v>19000</v>
      </c>
      <c r="G26" s="8">
        <v>148.19999999999999</v>
      </c>
      <c r="H26" s="1">
        <v>15500</v>
      </c>
      <c r="I26" s="8">
        <v>120.9</v>
      </c>
      <c r="J26" s="1">
        <v>15500</v>
      </c>
      <c r="K26" s="8">
        <v>120.9</v>
      </c>
      <c r="L26" s="1">
        <v>20000</v>
      </c>
      <c r="M26" s="15">
        <v>156</v>
      </c>
      <c r="N26" s="11"/>
      <c r="O26" s="1">
        <v>71465</v>
      </c>
    </row>
    <row r="27" spans="1:16" x14ac:dyDescent="0.25">
      <c r="A27" s="14">
        <v>14200</v>
      </c>
      <c r="B27" s="6" t="s">
        <v>67</v>
      </c>
      <c r="C27" s="1">
        <v>8.9</v>
      </c>
      <c r="D27" s="1">
        <f t="shared" si="2"/>
        <v>15200</v>
      </c>
      <c r="E27" s="8">
        <f t="shared" si="3"/>
        <v>135.19999999999999</v>
      </c>
      <c r="F27" s="1">
        <v>5900</v>
      </c>
      <c r="G27" s="8">
        <v>52.5</v>
      </c>
      <c r="H27" s="1">
        <v>2500</v>
      </c>
      <c r="I27" s="8">
        <v>22.2</v>
      </c>
      <c r="J27" s="1">
        <v>2500</v>
      </c>
      <c r="K27" s="8">
        <v>22.2</v>
      </c>
      <c r="L27" s="1">
        <v>4300</v>
      </c>
      <c r="M27" s="15">
        <v>38.299999999999997</v>
      </c>
      <c r="N27" s="11"/>
      <c r="O27" s="1">
        <v>4673</v>
      </c>
      <c r="P27">
        <v>14610</v>
      </c>
    </row>
    <row r="28" spans="1:16" x14ac:dyDescent="0.25">
      <c r="A28" s="14">
        <v>201000</v>
      </c>
      <c r="B28" s="6" t="s">
        <v>68</v>
      </c>
      <c r="C28" s="1">
        <v>8.9</v>
      </c>
      <c r="D28" s="1">
        <f t="shared" si="2"/>
        <v>196800</v>
      </c>
      <c r="E28" s="8">
        <f t="shared" si="3"/>
        <v>1751.5</v>
      </c>
      <c r="F28" s="1">
        <v>54700</v>
      </c>
      <c r="G28" s="8">
        <v>486.8</v>
      </c>
      <c r="H28" s="1">
        <v>37500</v>
      </c>
      <c r="I28" s="8">
        <v>333.8</v>
      </c>
      <c r="J28" s="1">
        <v>43000</v>
      </c>
      <c r="K28" s="8">
        <v>382.7</v>
      </c>
      <c r="L28" s="1">
        <v>61600</v>
      </c>
      <c r="M28" s="15">
        <v>548.20000000000005</v>
      </c>
      <c r="N28" s="11"/>
      <c r="O28" s="1">
        <v>199780</v>
      </c>
      <c r="P28">
        <v>201030</v>
      </c>
    </row>
    <row r="29" spans="1:16" x14ac:dyDescent="0.25">
      <c r="A29" s="14">
        <v>11590</v>
      </c>
      <c r="B29" s="6" t="s">
        <v>69</v>
      </c>
      <c r="C29" s="1">
        <v>8.9</v>
      </c>
      <c r="D29" s="1">
        <f t="shared" si="2"/>
        <v>11600</v>
      </c>
      <c r="E29" s="8">
        <f t="shared" si="3"/>
        <v>103.3</v>
      </c>
      <c r="F29" s="1">
        <v>4000</v>
      </c>
      <c r="G29" s="8">
        <v>35.6</v>
      </c>
      <c r="H29" s="1">
        <v>1900</v>
      </c>
      <c r="I29" s="8">
        <v>16.899999999999999</v>
      </c>
      <c r="J29" s="1">
        <v>1400</v>
      </c>
      <c r="K29" s="8">
        <v>12.5</v>
      </c>
      <c r="L29" s="1">
        <v>4300</v>
      </c>
      <c r="M29" s="15">
        <v>38.299999999999997</v>
      </c>
      <c r="N29" s="11"/>
      <c r="O29" s="1">
        <v>4019</v>
      </c>
      <c r="P29">
        <v>11590</v>
      </c>
    </row>
    <row r="30" spans="1:16" x14ac:dyDescent="0.25">
      <c r="A30" s="14">
        <v>8400</v>
      </c>
      <c r="B30" s="6" t="s">
        <v>70</v>
      </c>
      <c r="C30" s="1">
        <v>8.9</v>
      </c>
      <c r="D30" s="1">
        <f t="shared" si="2"/>
        <v>8400</v>
      </c>
      <c r="E30" s="8">
        <f t="shared" si="3"/>
        <v>74.8</v>
      </c>
      <c r="F30" s="1">
        <v>3400</v>
      </c>
      <c r="G30" s="8">
        <v>30.3</v>
      </c>
      <c r="H30" s="1">
        <v>1000</v>
      </c>
      <c r="I30" s="8">
        <v>8.9</v>
      </c>
      <c r="J30" s="1">
        <v>1000</v>
      </c>
      <c r="K30" s="8">
        <v>8.9</v>
      </c>
      <c r="L30" s="1">
        <v>3000</v>
      </c>
      <c r="M30" s="15">
        <v>26.7</v>
      </c>
      <c r="N30" s="11"/>
      <c r="O30" s="1">
        <v>3498</v>
      </c>
      <c r="P30">
        <v>8600</v>
      </c>
    </row>
    <row r="31" spans="1:16" x14ac:dyDescent="0.25">
      <c r="A31" s="14">
        <v>8500</v>
      </c>
      <c r="B31" s="6" t="s">
        <v>71</v>
      </c>
      <c r="C31" s="1">
        <v>8.9</v>
      </c>
      <c r="D31" s="1">
        <f t="shared" si="2"/>
        <v>8300</v>
      </c>
      <c r="E31" s="8">
        <f t="shared" si="3"/>
        <v>73.8</v>
      </c>
      <c r="F31" s="1">
        <v>2800</v>
      </c>
      <c r="G31" s="8">
        <v>24.9</v>
      </c>
      <c r="H31" s="1">
        <v>900</v>
      </c>
      <c r="I31" s="8">
        <v>8</v>
      </c>
      <c r="J31" s="1">
        <v>1800</v>
      </c>
      <c r="K31" s="8">
        <v>16</v>
      </c>
      <c r="L31" s="1">
        <v>2800</v>
      </c>
      <c r="M31" s="15">
        <v>24.9</v>
      </c>
      <c r="N31" s="11"/>
      <c r="O31" s="1">
        <v>10338</v>
      </c>
      <c r="P31">
        <v>7800</v>
      </c>
    </row>
    <row r="32" spans="1:16" x14ac:dyDescent="0.25">
      <c r="A32" s="14">
        <v>13800</v>
      </c>
      <c r="B32" s="6" t="s">
        <v>72</v>
      </c>
      <c r="C32" s="1">
        <v>8.9</v>
      </c>
      <c r="D32" s="1">
        <f t="shared" si="2"/>
        <v>13750</v>
      </c>
      <c r="E32" s="8">
        <f t="shared" si="3"/>
        <v>122.4</v>
      </c>
      <c r="F32" s="1">
        <v>5800</v>
      </c>
      <c r="G32" s="8">
        <v>51.6</v>
      </c>
      <c r="H32" s="1">
        <v>2000</v>
      </c>
      <c r="I32" s="8">
        <v>17.8</v>
      </c>
      <c r="J32" s="1">
        <v>1500</v>
      </c>
      <c r="K32" s="8">
        <v>13.4</v>
      </c>
      <c r="L32" s="1">
        <v>4450</v>
      </c>
      <c r="M32" s="15">
        <v>39.6</v>
      </c>
      <c r="N32" s="11"/>
      <c r="O32" s="1">
        <v>11793</v>
      </c>
      <c r="P32" s="29">
        <v>13810</v>
      </c>
    </row>
    <row r="33" spans="1:16" x14ac:dyDescent="0.25">
      <c r="A33" s="14">
        <v>9500</v>
      </c>
      <c r="B33" s="6" t="s">
        <v>73</v>
      </c>
      <c r="C33" s="1">
        <v>8.9</v>
      </c>
      <c r="D33" s="1">
        <f t="shared" si="2"/>
        <v>9500</v>
      </c>
      <c r="E33" s="8">
        <f t="shared" si="3"/>
        <v>84.6</v>
      </c>
      <c r="F33" s="1">
        <v>3200</v>
      </c>
      <c r="G33" s="8">
        <v>28.5</v>
      </c>
      <c r="H33" s="1">
        <v>1500</v>
      </c>
      <c r="I33" s="8">
        <v>13.4</v>
      </c>
      <c r="J33" s="1">
        <v>1100</v>
      </c>
      <c r="K33" s="8">
        <v>9.8000000000000007</v>
      </c>
      <c r="L33" s="1">
        <v>3700</v>
      </c>
      <c r="M33" s="15">
        <v>32.9</v>
      </c>
      <c r="N33" s="11"/>
      <c r="O33" s="1">
        <v>4437</v>
      </c>
      <c r="P33">
        <v>11250</v>
      </c>
    </row>
    <row r="34" spans="1:16" x14ac:dyDescent="0.25">
      <c r="A34" s="14">
        <v>17000</v>
      </c>
      <c r="B34" s="6" t="s">
        <v>74</v>
      </c>
      <c r="C34" s="1">
        <v>8.9</v>
      </c>
      <c r="D34" s="1">
        <f t="shared" si="2"/>
        <v>16910</v>
      </c>
      <c r="E34" s="8">
        <f t="shared" si="3"/>
        <v>150.5</v>
      </c>
      <c r="F34" s="1">
        <v>7600</v>
      </c>
      <c r="G34" s="8">
        <v>67.599999999999994</v>
      </c>
      <c r="H34" s="1">
        <v>2500</v>
      </c>
      <c r="I34" s="8">
        <v>22.2</v>
      </c>
      <c r="J34" s="1">
        <v>1500</v>
      </c>
      <c r="K34" s="8">
        <v>13.4</v>
      </c>
      <c r="L34" s="1">
        <v>5310</v>
      </c>
      <c r="M34" s="15">
        <v>47.3</v>
      </c>
      <c r="N34" s="11"/>
      <c r="O34" s="1">
        <v>10796</v>
      </c>
      <c r="P34">
        <v>15600</v>
      </c>
    </row>
    <row r="35" spans="1:16" x14ac:dyDescent="0.25">
      <c r="A35" s="14">
        <v>12500</v>
      </c>
      <c r="B35" s="6" t="s">
        <v>75</v>
      </c>
      <c r="C35" s="1">
        <v>8.9</v>
      </c>
      <c r="D35" s="1">
        <f t="shared" si="2"/>
        <v>14500</v>
      </c>
      <c r="E35" s="8">
        <f t="shared" si="3"/>
        <v>129.1</v>
      </c>
      <c r="F35" s="1">
        <v>4300</v>
      </c>
      <c r="G35" s="8">
        <v>38.299999999999997</v>
      </c>
      <c r="H35" s="1">
        <v>2000</v>
      </c>
      <c r="I35" s="8">
        <v>17.8</v>
      </c>
      <c r="J35" s="1">
        <v>1500</v>
      </c>
      <c r="K35" s="8">
        <v>13.4</v>
      </c>
      <c r="L35" s="1">
        <v>6700</v>
      </c>
      <c r="M35" s="15">
        <v>59.6</v>
      </c>
      <c r="N35" s="11"/>
      <c r="O35" s="1">
        <v>6452</v>
      </c>
      <c r="P35">
        <v>10270</v>
      </c>
    </row>
    <row r="36" spans="1:16" ht="17.25" customHeight="1" x14ac:dyDescent="0.25">
      <c r="A36" s="14">
        <v>4200</v>
      </c>
      <c r="B36" s="6" t="s">
        <v>76</v>
      </c>
      <c r="C36" s="1">
        <v>8.9</v>
      </c>
      <c r="D36" s="1">
        <f t="shared" si="2"/>
        <v>4200</v>
      </c>
      <c r="E36" s="8">
        <f t="shared" si="3"/>
        <v>37.5</v>
      </c>
      <c r="F36" s="1">
        <v>1500</v>
      </c>
      <c r="G36" s="8">
        <v>13.4</v>
      </c>
      <c r="H36" s="1">
        <v>700</v>
      </c>
      <c r="I36" s="8">
        <v>6.2</v>
      </c>
      <c r="J36" s="1">
        <v>500</v>
      </c>
      <c r="K36" s="8">
        <v>4.5</v>
      </c>
      <c r="L36" s="1">
        <v>1500</v>
      </c>
      <c r="M36" s="15">
        <v>13.4</v>
      </c>
      <c r="N36" s="11"/>
      <c r="O36" s="1">
        <v>3129</v>
      </c>
      <c r="P36">
        <v>5300</v>
      </c>
    </row>
    <row r="37" spans="1:16" x14ac:dyDescent="0.25">
      <c r="A37" s="14"/>
      <c r="B37" s="24" t="s">
        <v>66</v>
      </c>
      <c r="C37" s="9"/>
      <c r="D37" s="9">
        <f>SUM(D26:D36)</f>
        <v>369160</v>
      </c>
      <c r="E37" s="10">
        <f>SUM(E26:E36)</f>
        <v>3208.7000000000003</v>
      </c>
      <c r="F37" s="9">
        <f>SUM(F26:F36)</f>
        <v>112200</v>
      </c>
      <c r="G37" s="10">
        <f>SUM(G26:G36)</f>
        <v>977.69999999999993</v>
      </c>
      <c r="H37" s="9">
        <f>SUM(H26:H36)</f>
        <v>68000</v>
      </c>
      <c r="I37" s="10">
        <f>+SUM(I26:I36)</f>
        <v>588.09999999999991</v>
      </c>
      <c r="J37" s="9">
        <f>SUM(J26:J36)</f>
        <v>71300</v>
      </c>
      <c r="K37" s="10">
        <f>SUM(K26:K36)</f>
        <v>617.69999999999982</v>
      </c>
      <c r="L37" s="9">
        <f>SUM(L26:L36)</f>
        <v>117660</v>
      </c>
      <c r="M37" s="16">
        <f>SUM(M26:M36)</f>
        <v>1025.2</v>
      </c>
      <c r="N37" s="11"/>
      <c r="O37" s="1">
        <v>330490</v>
      </c>
    </row>
    <row r="38" spans="1:16" x14ac:dyDescent="0.25">
      <c r="A38" s="14"/>
      <c r="B38" s="1"/>
      <c r="C38" s="1"/>
      <c r="D38" s="1"/>
      <c r="E38" s="8"/>
      <c r="F38" s="1"/>
      <c r="G38" s="8"/>
      <c r="H38" s="1"/>
      <c r="I38" s="8"/>
      <c r="J38" s="1"/>
      <c r="K38" s="8"/>
      <c r="L38" s="1"/>
      <c r="M38" s="15"/>
      <c r="N38" s="11"/>
      <c r="O38" s="1"/>
    </row>
    <row r="39" spans="1:16" ht="45" x14ac:dyDescent="0.25">
      <c r="A39" s="14" t="s">
        <v>31</v>
      </c>
      <c r="B39" s="5" t="s">
        <v>89</v>
      </c>
      <c r="C39" s="1">
        <v>8.9</v>
      </c>
      <c r="D39" s="1">
        <f t="shared" ref="D39:L39" si="4">D40+D41+D42</f>
        <v>7170</v>
      </c>
      <c r="E39" s="8">
        <f t="shared" si="4"/>
        <v>63.7</v>
      </c>
      <c r="F39" s="1">
        <f t="shared" si="4"/>
        <v>2450</v>
      </c>
      <c r="G39" s="8">
        <v>21.8</v>
      </c>
      <c r="H39" s="1">
        <f t="shared" si="4"/>
        <v>1420</v>
      </c>
      <c r="I39" s="8">
        <v>12.6</v>
      </c>
      <c r="J39" s="1">
        <f t="shared" si="4"/>
        <v>1100</v>
      </c>
      <c r="K39" s="8">
        <v>9.8000000000000007</v>
      </c>
      <c r="L39" s="1">
        <f t="shared" si="4"/>
        <v>2200</v>
      </c>
      <c r="M39" s="15">
        <v>19.600000000000001</v>
      </c>
      <c r="N39" s="23"/>
      <c r="O39" s="1">
        <f>O40+O41+O42</f>
        <v>10916</v>
      </c>
      <c r="P39" t="s">
        <v>79</v>
      </c>
    </row>
    <row r="40" spans="1:16" x14ac:dyDescent="0.25">
      <c r="A40" s="14"/>
      <c r="B40" s="5" t="s">
        <v>84</v>
      </c>
      <c r="C40" s="1">
        <v>8.9</v>
      </c>
      <c r="D40" s="1">
        <f>F40+H40+J40+L40</f>
        <v>2420</v>
      </c>
      <c r="E40" s="8">
        <f>G40+I40+K40+M40</f>
        <v>21.6</v>
      </c>
      <c r="F40" s="1">
        <v>850</v>
      </c>
      <c r="G40" s="8">
        <v>7.6</v>
      </c>
      <c r="H40" s="1">
        <v>470</v>
      </c>
      <c r="I40" s="8">
        <v>4.2</v>
      </c>
      <c r="J40" s="1">
        <v>350</v>
      </c>
      <c r="K40" s="8">
        <v>3.1</v>
      </c>
      <c r="L40" s="1">
        <v>750</v>
      </c>
      <c r="M40" s="15">
        <v>6.7</v>
      </c>
      <c r="N40" s="23">
        <v>8</v>
      </c>
      <c r="O40" s="1">
        <v>4949</v>
      </c>
    </row>
    <row r="41" spans="1:16" x14ac:dyDescent="0.25">
      <c r="A41" s="14"/>
      <c r="B41" s="5" t="s">
        <v>85</v>
      </c>
      <c r="C41" s="1">
        <v>8.9</v>
      </c>
      <c r="D41" s="1">
        <f t="shared" ref="D41" si="5">F41+H41+J41+L41</f>
        <v>3550</v>
      </c>
      <c r="E41" s="8">
        <f t="shared" ref="E41" si="6">G41+I41+K41+M41</f>
        <v>31.5</v>
      </c>
      <c r="F41" s="1">
        <v>1250</v>
      </c>
      <c r="G41" s="8">
        <v>11.1</v>
      </c>
      <c r="H41" s="1">
        <v>600</v>
      </c>
      <c r="I41" s="8">
        <v>5.3</v>
      </c>
      <c r="J41" s="1">
        <v>600</v>
      </c>
      <c r="K41" s="8">
        <v>5.3</v>
      </c>
      <c r="L41" s="1">
        <v>1100</v>
      </c>
      <c r="M41" s="15">
        <v>9.8000000000000007</v>
      </c>
      <c r="N41" s="11">
        <v>2</v>
      </c>
      <c r="O41" s="1">
        <v>3851</v>
      </c>
    </row>
    <row r="42" spans="1:16" x14ac:dyDescent="0.25">
      <c r="A42" s="14"/>
      <c r="B42" s="5" t="s">
        <v>88</v>
      </c>
      <c r="C42" s="1">
        <v>8.9</v>
      </c>
      <c r="D42" s="1">
        <f>F42+H42+J42+L42</f>
        <v>1200</v>
      </c>
      <c r="E42" s="8">
        <f>G42+I42+K42+M42</f>
        <v>10.6</v>
      </c>
      <c r="F42" s="1">
        <v>350</v>
      </c>
      <c r="G42" s="8">
        <v>3.1</v>
      </c>
      <c r="H42" s="1">
        <v>350</v>
      </c>
      <c r="I42" s="8">
        <v>3.1</v>
      </c>
      <c r="J42" s="1">
        <v>150</v>
      </c>
      <c r="K42" s="8">
        <v>1.3</v>
      </c>
      <c r="L42" s="1">
        <v>350</v>
      </c>
      <c r="M42" s="15">
        <v>3.1</v>
      </c>
      <c r="N42" s="11"/>
      <c r="O42" s="1">
        <v>2116</v>
      </c>
    </row>
    <row r="43" spans="1:16" ht="30" x14ac:dyDescent="0.25">
      <c r="A43" s="14" t="s">
        <v>32</v>
      </c>
      <c r="B43" s="6" t="s">
        <v>33</v>
      </c>
      <c r="C43" s="1">
        <v>8.9</v>
      </c>
      <c r="D43" s="1">
        <f t="shared" ref="D43:D56" si="7">F43+H43+J43+L43</f>
        <v>5400</v>
      </c>
      <c r="E43" s="8">
        <f t="shared" ref="E43:E52" si="8">G43+I43+K43+M43</f>
        <v>48</v>
      </c>
      <c r="F43" s="1">
        <v>1700</v>
      </c>
      <c r="G43" s="8">
        <v>15.1</v>
      </c>
      <c r="H43" s="1">
        <v>1000</v>
      </c>
      <c r="I43" s="8">
        <v>8.9</v>
      </c>
      <c r="J43" s="1">
        <v>1000</v>
      </c>
      <c r="K43" s="8">
        <v>8.9</v>
      </c>
      <c r="L43" s="1">
        <v>1700</v>
      </c>
      <c r="M43" s="15">
        <v>15.1</v>
      </c>
      <c r="N43" s="11"/>
      <c r="O43" s="1" t="s">
        <v>90</v>
      </c>
    </row>
    <row r="44" spans="1:16" x14ac:dyDescent="0.25">
      <c r="A44" s="14"/>
      <c r="B44" s="6"/>
      <c r="C44" s="1"/>
      <c r="D44" s="1"/>
      <c r="E44" s="8"/>
      <c r="F44" s="1"/>
      <c r="G44" s="8"/>
      <c r="H44" s="1"/>
      <c r="I44" s="8"/>
      <c r="J44" s="1"/>
      <c r="K44" s="8"/>
      <c r="L44" s="1"/>
      <c r="M44" s="15"/>
      <c r="N44" s="23"/>
      <c r="O44" s="1"/>
    </row>
    <row r="45" spans="1:16" ht="30" x14ac:dyDescent="0.25">
      <c r="A45" s="17">
        <v>5128</v>
      </c>
      <c r="B45" s="5" t="s">
        <v>34</v>
      </c>
      <c r="C45" s="1">
        <v>8.9</v>
      </c>
      <c r="D45" s="1">
        <f t="shared" si="7"/>
        <v>3450</v>
      </c>
      <c r="E45" s="8">
        <f t="shared" si="8"/>
        <v>30.7</v>
      </c>
      <c r="F45" s="1">
        <v>1000</v>
      </c>
      <c r="G45" s="8">
        <v>8.9</v>
      </c>
      <c r="H45" s="1">
        <v>800</v>
      </c>
      <c r="I45" s="8">
        <v>7.1</v>
      </c>
      <c r="J45" s="1">
        <v>500</v>
      </c>
      <c r="K45" s="8">
        <v>4.5</v>
      </c>
      <c r="L45" s="1">
        <v>1150</v>
      </c>
      <c r="M45" s="15">
        <v>10.199999999999999</v>
      </c>
      <c r="N45" s="12">
        <v>3</v>
      </c>
      <c r="O45" s="1">
        <v>4141</v>
      </c>
      <c r="P45">
        <v>4047</v>
      </c>
    </row>
    <row r="46" spans="1:16" ht="30" x14ac:dyDescent="0.25">
      <c r="A46" s="14" t="s">
        <v>35</v>
      </c>
      <c r="B46" s="7" t="s">
        <v>36</v>
      </c>
      <c r="C46" s="1"/>
      <c r="D46" s="1">
        <f t="shared" si="7"/>
        <v>34980</v>
      </c>
      <c r="E46" s="8">
        <f t="shared" si="8"/>
        <v>276.2</v>
      </c>
      <c r="F46" s="1">
        <f t="shared" ref="F46:M46" si="9">SUM(F47:F52)</f>
        <v>9230</v>
      </c>
      <c r="G46" s="8">
        <f t="shared" si="9"/>
        <v>72.900000000000006</v>
      </c>
      <c r="H46" s="1">
        <f t="shared" si="9"/>
        <v>8810</v>
      </c>
      <c r="I46" s="8">
        <f t="shared" si="9"/>
        <v>69.499999999999986</v>
      </c>
      <c r="J46" s="1">
        <f t="shared" si="9"/>
        <v>7650</v>
      </c>
      <c r="K46" s="8">
        <f t="shared" si="9"/>
        <v>60.400000000000006</v>
      </c>
      <c r="L46" s="1">
        <f t="shared" si="9"/>
        <v>9290</v>
      </c>
      <c r="M46" s="15">
        <f t="shared" si="9"/>
        <v>73.399999999999991</v>
      </c>
      <c r="N46" s="11"/>
      <c r="O46" s="1">
        <f>O47+O48+O49+O50+O51+O52</f>
        <v>43564</v>
      </c>
    </row>
    <row r="47" spans="1:16" x14ac:dyDescent="0.25">
      <c r="A47" s="14"/>
      <c r="B47" s="7" t="s">
        <v>37</v>
      </c>
      <c r="C47" s="1">
        <v>7.8</v>
      </c>
      <c r="D47" s="1">
        <f t="shared" si="7"/>
        <v>23900</v>
      </c>
      <c r="E47" s="8">
        <f t="shared" si="8"/>
        <v>186.5</v>
      </c>
      <c r="F47" s="1">
        <v>6000</v>
      </c>
      <c r="G47" s="8">
        <v>46.8</v>
      </c>
      <c r="H47" s="1">
        <v>6200</v>
      </c>
      <c r="I47" s="8">
        <v>48.4</v>
      </c>
      <c r="J47" s="1">
        <v>5200</v>
      </c>
      <c r="K47" s="8">
        <v>40.6</v>
      </c>
      <c r="L47" s="1">
        <v>6500</v>
      </c>
      <c r="M47" s="15">
        <v>50.7</v>
      </c>
      <c r="N47" s="11">
        <v>8</v>
      </c>
      <c r="O47" s="1">
        <v>31916</v>
      </c>
      <c r="P47">
        <v>29362</v>
      </c>
    </row>
    <row r="48" spans="1:16" x14ac:dyDescent="0.25">
      <c r="A48" s="14"/>
      <c r="B48" s="7" t="s">
        <v>38</v>
      </c>
      <c r="C48" s="1">
        <v>8.9</v>
      </c>
      <c r="D48" s="1">
        <f t="shared" si="7"/>
        <v>880</v>
      </c>
      <c r="E48" s="8">
        <f t="shared" si="8"/>
        <v>7.8999999999999995</v>
      </c>
      <c r="F48" s="1">
        <v>280</v>
      </c>
      <c r="G48" s="8">
        <v>2.5</v>
      </c>
      <c r="H48" s="1">
        <v>200</v>
      </c>
      <c r="I48" s="8">
        <v>1.8</v>
      </c>
      <c r="J48" s="1">
        <v>200</v>
      </c>
      <c r="K48" s="8">
        <v>1.8</v>
      </c>
      <c r="L48" s="1">
        <v>200</v>
      </c>
      <c r="M48" s="15">
        <v>1.8</v>
      </c>
      <c r="N48" s="11">
        <v>5</v>
      </c>
      <c r="O48" s="1">
        <v>940</v>
      </c>
      <c r="P48">
        <v>893</v>
      </c>
    </row>
    <row r="49" spans="1:18" x14ac:dyDescent="0.25">
      <c r="A49" s="14"/>
      <c r="B49" s="7" t="s">
        <v>39</v>
      </c>
      <c r="C49" s="1">
        <v>7.8</v>
      </c>
      <c r="D49" s="1">
        <f t="shared" si="7"/>
        <v>8200</v>
      </c>
      <c r="E49" s="8">
        <f t="shared" si="8"/>
        <v>63.899999999999991</v>
      </c>
      <c r="F49" s="1">
        <v>2450</v>
      </c>
      <c r="G49" s="8">
        <v>19.100000000000001</v>
      </c>
      <c r="H49" s="1">
        <v>1950</v>
      </c>
      <c r="I49" s="8">
        <v>15.2</v>
      </c>
      <c r="J49" s="1">
        <v>1900</v>
      </c>
      <c r="K49" s="8">
        <v>14.8</v>
      </c>
      <c r="L49" s="1">
        <v>1900</v>
      </c>
      <c r="M49" s="15">
        <v>14.8</v>
      </c>
      <c r="N49" s="11">
        <v>3</v>
      </c>
      <c r="O49" s="1">
        <v>8128</v>
      </c>
      <c r="P49">
        <v>7884</v>
      </c>
    </row>
    <row r="50" spans="1:18" x14ac:dyDescent="0.25">
      <c r="A50" s="14"/>
      <c r="B50" s="7" t="s">
        <v>40</v>
      </c>
      <c r="C50" s="1">
        <v>8.9</v>
      </c>
      <c r="D50" s="1">
        <f t="shared" si="7"/>
        <v>0</v>
      </c>
      <c r="E50" s="8">
        <f t="shared" si="8"/>
        <v>0</v>
      </c>
      <c r="F50" s="1">
        <v>0</v>
      </c>
      <c r="G50" s="8">
        <v>0</v>
      </c>
      <c r="H50" s="1">
        <v>0</v>
      </c>
      <c r="I50" s="8">
        <v>0</v>
      </c>
      <c r="J50" s="1">
        <v>0</v>
      </c>
      <c r="K50" s="8">
        <v>0</v>
      </c>
      <c r="L50" s="1">
        <v>0</v>
      </c>
      <c r="M50" s="15">
        <v>0</v>
      </c>
      <c r="N50" s="11"/>
      <c r="O50" s="1">
        <v>524</v>
      </c>
    </row>
    <row r="51" spans="1:18" x14ac:dyDescent="0.25">
      <c r="A51" s="14"/>
      <c r="B51" s="7" t="s">
        <v>41</v>
      </c>
      <c r="C51" s="1">
        <v>8.9</v>
      </c>
      <c r="D51" s="1">
        <f t="shared" si="7"/>
        <v>1700</v>
      </c>
      <c r="E51" s="8">
        <f t="shared" si="8"/>
        <v>15.2</v>
      </c>
      <c r="F51" s="1">
        <v>400</v>
      </c>
      <c r="G51" s="8">
        <v>3.6</v>
      </c>
      <c r="H51" s="1">
        <v>400</v>
      </c>
      <c r="I51" s="8">
        <v>3.6</v>
      </c>
      <c r="J51" s="1">
        <v>300</v>
      </c>
      <c r="K51" s="8">
        <v>2.7</v>
      </c>
      <c r="L51" s="1">
        <v>600</v>
      </c>
      <c r="M51" s="15">
        <v>5.3</v>
      </c>
      <c r="N51" s="11"/>
      <c r="O51" s="1">
        <v>1853</v>
      </c>
    </row>
    <row r="52" spans="1:18" x14ac:dyDescent="0.25">
      <c r="A52" s="14"/>
      <c r="B52" s="7" t="s">
        <v>65</v>
      </c>
      <c r="C52" s="1">
        <v>8.9</v>
      </c>
      <c r="D52" s="1">
        <f t="shared" si="7"/>
        <v>300</v>
      </c>
      <c r="E52" s="8">
        <f t="shared" si="8"/>
        <v>2.7</v>
      </c>
      <c r="F52" s="1">
        <v>100</v>
      </c>
      <c r="G52" s="8">
        <v>0.9</v>
      </c>
      <c r="H52" s="1">
        <v>60</v>
      </c>
      <c r="I52" s="8">
        <v>0.5</v>
      </c>
      <c r="J52" s="1">
        <v>50</v>
      </c>
      <c r="K52" s="8">
        <v>0.5</v>
      </c>
      <c r="L52" s="1">
        <v>90</v>
      </c>
      <c r="M52" s="15">
        <v>0.8</v>
      </c>
      <c r="N52" s="11"/>
      <c r="O52" s="1">
        <v>203</v>
      </c>
    </row>
    <row r="53" spans="1:18" ht="30" x14ac:dyDescent="0.25">
      <c r="A53" s="14"/>
      <c r="B53" s="5" t="s">
        <v>60</v>
      </c>
      <c r="C53" s="1">
        <v>8.9</v>
      </c>
      <c r="D53" s="1">
        <f t="shared" ref="D53:M53" si="10">D54+D55+D56</f>
        <v>39200</v>
      </c>
      <c r="E53" s="8">
        <f t="shared" si="10"/>
        <v>348.8</v>
      </c>
      <c r="F53" s="1">
        <f t="shared" si="10"/>
        <v>27650</v>
      </c>
      <c r="G53" s="8">
        <f t="shared" si="10"/>
        <v>246</v>
      </c>
      <c r="H53" s="1">
        <f t="shared" si="10"/>
        <v>1650</v>
      </c>
      <c r="I53" s="8">
        <f t="shared" si="10"/>
        <v>14.6</v>
      </c>
      <c r="J53" s="1">
        <f t="shared" si="10"/>
        <v>1050</v>
      </c>
      <c r="K53" s="8">
        <f t="shared" si="10"/>
        <v>9.4</v>
      </c>
      <c r="L53" s="1">
        <f t="shared" si="10"/>
        <v>8850</v>
      </c>
      <c r="M53" s="15">
        <f t="shared" si="10"/>
        <v>78.8</v>
      </c>
      <c r="N53" s="11"/>
      <c r="O53" s="1">
        <f>O54+O55+O56</f>
        <v>37057</v>
      </c>
      <c r="P53" t="s">
        <v>53</v>
      </c>
      <c r="Q53" t="s">
        <v>54</v>
      </c>
      <c r="R53" t="s">
        <v>55</v>
      </c>
    </row>
    <row r="54" spans="1:18" x14ac:dyDescent="0.25">
      <c r="A54" s="14"/>
      <c r="B54" s="5"/>
      <c r="C54" s="1"/>
      <c r="D54" s="1"/>
      <c r="E54" s="8"/>
      <c r="F54" s="1"/>
      <c r="G54" s="8"/>
      <c r="H54" s="1"/>
      <c r="I54" s="8"/>
      <c r="J54" s="1"/>
      <c r="K54" s="8"/>
      <c r="L54" s="1"/>
      <c r="M54" s="15"/>
      <c r="N54" s="11"/>
      <c r="O54" s="1">
        <v>1700</v>
      </c>
    </row>
    <row r="55" spans="1:18" x14ac:dyDescent="0.25">
      <c r="A55" s="14"/>
      <c r="B55" s="5" t="s">
        <v>86</v>
      </c>
      <c r="C55" s="1">
        <v>8.9</v>
      </c>
      <c r="D55" s="1">
        <f t="shared" si="7"/>
        <v>200</v>
      </c>
      <c r="E55" s="8">
        <f>G55+I55+K55+M55</f>
        <v>1.8</v>
      </c>
      <c r="F55" s="1">
        <v>50</v>
      </c>
      <c r="G55" s="8">
        <v>0.4</v>
      </c>
      <c r="H55" s="1">
        <v>50</v>
      </c>
      <c r="I55" s="8">
        <v>0.4</v>
      </c>
      <c r="J55" s="1">
        <v>50</v>
      </c>
      <c r="K55" s="8">
        <v>0.5</v>
      </c>
      <c r="L55" s="1">
        <v>50</v>
      </c>
      <c r="M55" s="15">
        <v>0.5</v>
      </c>
      <c r="N55" s="11"/>
      <c r="O55" s="1">
        <v>110</v>
      </c>
    </row>
    <row r="56" spans="1:18" x14ac:dyDescent="0.25">
      <c r="A56" s="14"/>
      <c r="B56" s="5" t="s">
        <v>87</v>
      </c>
      <c r="C56" s="1">
        <v>8.9</v>
      </c>
      <c r="D56" s="1">
        <f t="shared" si="7"/>
        <v>39000</v>
      </c>
      <c r="E56" s="8">
        <f>G56+I56+K56+M56</f>
        <v>347</v>
      </c>
      <c r="F56" s="1">
        <v>27600</v>
      </c>
      <c r="G56" s="8">
        <v>245.6</v>
      </c>
      <c r="H56" s="1">
        <v>1600</v>
      </c>
      <c r="I56" s="8">
        <v>14.2</v>
      </c>
      <c r="J56" s="1">
        <v>1000</v>
      </c>
      <c r="K56" s="8">
        <v>8.9</v>
      </c>
      <c r="L56" s="1">
        <v>8800</v>
      </c>
      <c r="M56" s="15">
        <v>78.3</v>
      </c>
      <c r="N56" s="11"/>
      <c r="O56" s="1">
        <v>35247</v>
      </c>
    </row>
    <row r="57" spans="1:18" x14ac:dyDescent="0.25">
      <c r="A57" s="14"/>
      <c r="B57" s="9" t="s">
        <v>56</v>
      </c>
      <c r="C57" s="9"/>
      <c r="D57" s="9">
        <f t="shared" ref="D57:M57" si="11">D39+D43+D45+D46+D53</f>
        <v>90200</v>
      </c>
      <c r="E57" s="10">
        <f t="shared" si="11"/>
        <v>767.40000000000009</v>
      </c>
      <c r="F57" s="9">
        <f t="shared" si="11"/>
        <v>42030</v>
      </c>
      <c r="G57" s="10">
        <f t="shared" si="11"/>
        <v>364.7</v>
      </c>
      <c r="H57" s="9">
        <f t="shared" si="11"/>
        <v>13680</v>
      </c>
      <c r="I57" s="10">
        <f t="shared" si="11"/>
        <v>112.69999999999999</v>
      </c>
      <c r="J57" s="9">
        <f t="shared" si="11"/>
        <v>11300</v>
      </c>
      <c r="K57" s="10">
        <f t="shared" si="11"/>
        <v>93.000000000000014</v>
      </c>
      <c r="L57" s="9">
        <f t="shared" si="11"/>
        <v>23190</v>
      </c>
      <c r="M57" s="16">
        <f t="shared" si="11"/>
        <v>197.1</v>
      </c>
      <c r="N57" s="11"/>
      <c r="O57" s="1">
        <v>95678</v>
      </c>
    </row>
    <row r="58" spans="1:18" x14ac:dyDescent="0.25">
      <c r="A58" s="14"/>
      <c r="B58" s="9"/>
      <c r="C58" s="9"/>
      <c r="D58" s="9"/>
      <c r="E58" s="10"/>
      <c r="F58" s="9"/>
      <c r="G58" s="10"/>
      <c r="H58" s="9"/>
      <c r="I58" s="10"/>
      <c r="J58" s="9"/>
      <c r="K58" s="10"/>
      <c r="L58" s="9"/>
      <c r="M58" s="16"/>
      <c r="N58" s="11"/>
      <c r="O58" s="1"/>
    </row>
    <row r="59" spans="1:18" ht="15.75" thickBot="1" x14ac:dyDescent="0.3">
      <c r="A59" s="18"/>
      <c r="B59" s="19" t="s">
        <v>42</v>
      </c>
      <c r="C59" s="20"/>
      <c r="D59" s="20">
        <f>F59+H59+J59+L59</f>
        <v>1030050</v>
      </c>
      <c r="E59" s="21">
        <f>G59+I59+K59+M59</f>
        <v>8694.5999999999985</v>
      </c>
      <c r="F59" s="20">
        <f t="shared" ref="F59:M59" si="12">F23+F37+F57</f>
        <v>315810</v>
      </c>
      <c r="G59" s="21">
        <f t="shared" si="12"/>
        <v>2680.6999999999994</v>
      </c>
      <c r="H59" s="20">
        <f t="shared" si="12"/>
        <v>219980</v>
      </c>
      <c r="I59" s="21">
        <f t="shared" si="12"/>
        <v>1844.6</v>
      </c>
      <c r="J59" s="20">
        <f t="shared" si="12"/>
        <v>181950</v>
      </c>
      <c r="K59" s="21">
        <f t="shared" si="12"/>
        <v>1530.1999999999998</v>
      </c>
      <c r="L59" s="20">
        <f t="shared" si="12"/>
        <v>312310</v>
      </c>
      <c r="M59" s="22">
        <f t="shared" si="12"/>
        <v>2639.1</v>
      </c>
      <c r="N59" s="11"/>
      <c r="O59" s="1">
        <v>996136</v>
      </c>
    </row>
    <row r="62" spans="1:18" x14ac:dyDescent="0.25">
      <c r="B62" s="30" t="s">
        <v>62</v>
      </c>
      <c r="C62" s="30"/>
      <c r="D62" s="30"/>
      <c r="E62" s="30"/>
      <c r="F62" s="30"/>
      <c r="G62" s="30"/>
      <c r="H62" s="30"/>
      <c r="I62" s="30"/>
      <c r="J62" s="30"/>
      <c r="K62" s="30"/>
      <c r="L62" s="30"/>
    </row>
    <row r="63" spans="1:18" x14ac:dyDescent="0.25">
      <c r="C63" t="s">
        <v>81</v>
      </c>
      <c r="D63" t="s">
        <v>59</v>
      </c>
      <c r="E63" t="s">
        <v>61</v>
      </c>
      <c r="F63">
        <v>2020</v>
      </c>
      <c r="G63">
        <v>2021</v>
      </c>
      <c r="H63" t="s">
        <v>82</v>
      </c>
      <c r="I63" t="s">
        <v>91</v>
      </c>
      <c r="K63" t="s">
        <v>92</v>
      </c>
      <c r="L63">
        <v>2023</v>
      </c>
    </row>
    <row r="64" spans="1:18" x14ac:dyDescent="0.25">
      <c r="C64">
        <v>7.38</v>
      </c>
      <c r="D64">
        <v>7.07</v>
      </c>
      <c r="E64">
        <v>1.044</v>
      </c>
      <c r="F64">
        <v>6.77</v>
      </c>
      <c r="G64">
        <v>7.23</v>
      </c>
      <c r="H64" s="25"/>
      <c r="I64">
        <v>7.55</v>
      </c>
      <c r="L64">
        <v>8.3000000000000007</v>
      </c>
      <c r="M64">
        <v>8.9</v>
      </c>
    </row>
    <row r="65" spans="3:13" x14ac:dyDescent="0.25">
      <c r="C65">
        <v>6.37</v>
      </c>
      <c r="D65">
        <v>6.11</v>
      </c>
      <c r="F65">
        <v>5.88</v>
      </c>
      <c r="G65">
        <v>6.27</v>
      </c>
      <c r="H65" s="25"/>
      <c r="I65">
        <v>6.5</v>
      </c>
      <c r="L65">
        <v>7.2</v>
      </c>
      <c r="M65">
        <v>7.8</v>
      </c>
    </row>
  </sheetData>
  <mergeCells count="13">
    <mergeCell ref="B62:L62"/>
    <mergeCell ref="L5:M5"/>
    <mergeCell ref="N5:N6"/>
    <mergeCell ref="O5:O6"/>
    <mergeCell ref="A2:K2"/>
    <mergeCell ref="A5:A6"/>
    <mergeCell ref="B5:B6"/>
    <mergeCell ref="C5:C6"/>
    <mergeCell ref="D5:E5"/>
    <mergeCell ref="F5:G5"/>
    <mergeCell ref="H5:I5"/>
    <mergeCell ref="J5:K5"/>
    <mergeCell ref="K3:L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rowBreaks count="1" manualBreakCount="1">
    <brk id="38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2023-06-19T07:54:10Z</dcterms:modified>
</cp:coreProperties>
</file>